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2 год\Мониторинг кредиторской задолженности  на 01.07.2022г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P76" i="1"/>
  <c r="P77" i="1"/>
  <c r="P78" i="1"/>
  <c r="P79" i="1"/>
  <c r="P23" i="1"/>
  <c r="P24" i="1"/>
  <c r="N51" i="1"/>
  <c r="I51" i="1"/>
  <c r="N50" i="1"/>
  <c r="I50" i="1"/>
  <c r="I70" i="1"/>
  <c r="N70" i="1"/>
  <c r="E19" i="1" l="1"/>
  <c r="I26" i="1" l="1"/>
  <c r="I21" i="1"/>
  <c r="P72" i="1"/>
  <c r="N73" i="1"/>
  <c r="I73" i="1"/>
  <c r="P74" i="1"/>
  <c r="P65" i="1"/>
  <c r="P64" i="1"/>
  <c r="N63" i="1"/>
  <c r="I63" i="1"/>
  <c r="P62" i="1"/>
  <c r="P61" i="1"/>
  <c r="N44" i="1"/>
  <c r="I44" i="1"/>
  <c r="P47" i="1"/>
  <c r="N34" i="1"/>
  <c r="I34" i="1"/>
  <c r="P36" i="1"/>
  <c r="P73" i="1" l="1"/>
  <c r="P70" i="1"/>
  <c r="P63" i="1"/>
  <c r="P39" i="1"/>
  <c r="N54" i="1" l="1"/>
  <c r="P58" i="1"/>
  <c r="P54" i="1" s="1"/>
  <c r="N66" i="1"/>
  <c r="I66" i="1"/>
  <c r="P67" i="1"/>
  <c r="P66" i="1" s="1"/>
  <c r="P59" i="1" s="1"/>
  <c r="P53" i="1" l="1"/>
  <c r="N75" i="1" l="1"/>
  <c r="I75" i="1"/>
  <c r="P48" i="1"/>
  <c r="P46" i="1"/>
  <c r="N41" i="1"/>
  <c r="N40" i="1" s="1"/>
  <c r="I41" i="1"/>
  <c r="I40" i="1" s="1"/>
  <c r="P42" i="1"/>
  <c r="P75" i="1" l="1"/>
  <c r="P41" i="1"/>
  <c r="P51" i="1"/>
  <c r="P50" i="1" s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P22" i="1"/>
  <c r="P21" i="1" l="1"/>
  <c r="N26" i="1"/>
  <c r="N60" i="1" l="1"/>
  <c r="N59" i="1" s="1"/>
  <c r="I60" i="1"/>
  <c r="I59" i="1" s="1"/>
  <c r="E26" i="1" l="1"/>
  <c r="J26" i="1" l="1"/>
  <c r="J19" i="1" s="1"/>
  <c r="D19" i="1"/>
  <c r="F26" i="1"/>
  <c r="F19" i="1" s="1"/>
  <c r="I31" i="1"/>
  <c r="I19" i="1" s="1"/>
  <c r="E44" i="1" l="1"/>
  <c r="N31" i="1"/>
  <c r="N19" i="1" s="1"/>
  <c r="O26" i="1"/>
  <c r="Q26" i="1"/>
  <c r="P45" i="1"/>
  <c r="P28" i="1"/>
  <c r="P44" i="1" l="1"/>
  <c r="P40" i="1"/>
  <c r="P38" i="1"/>
  <c r="P30" i="1"/>
  <c r="P27" i="1"/>
  <c r="P34" i="1" l="1"/>
  <c r="P31" i="1" s="1"/>
  <c r="P26" i="1"/>
  <c r="G19" i="1"/>
  <c r="H19" i="1"/>
  <c r="K19" i="1"/>
  <c r="L19" i="1"/>
  <c r="M19" i="1"/>
  <c r="O19" i="1"/>
  <c r="Q19" i="1"/>
  <c r="P19" i="1" l="1"/>
</calcChain>
</file>

<file path=xl/sharedStrings.xml><?xml version="1.0" encoding="utf-8"?>
<sst xmlns="http://schemas.openxmlformats.org/spreadsheetml/2006/main" count="103" uniqueCount="95">
  <si>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</si>
  <si>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</si>
  <si>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</si>
  <si>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</si>
  <si>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</si>
  <si>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</si>
  <si>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</si>
  <si>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</si>
  <si>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</si>
  <si>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</si>
  <si>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</si>
  <si>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</si>
  <si>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</si>
  <si>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</si>
  <si>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</si>
  <si>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</si>
  <si>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</si>
  <si>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</si>
  <si>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</si>
  <si>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</si>
  <si>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</si>
  <si>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</si>
  <si>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</si>
  <si>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</si>
  <si>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</si>
  <si>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</si>
  <si>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</si>
  <si>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</si>
  <si>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</si>
  <si>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</si>
  <si>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</si>
  <si>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</si>
  <si>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</si>
  <si>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</si>
  <si>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</si>
  <si>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</si>
  <si>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</si>
  <si>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</si>
  <si>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</si>
  <si>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</si>
  <si>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</si>
  <si>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</si>
  <si>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</si>
  <si>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</si>
  <si>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</si>
  <si>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</si>
  <si>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</si>
  <si>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</si>
  <si>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</si>
  <si>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</si>
  <si>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</si>
  <si>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</si>
  <si>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</si>
  <si>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</si>
  <si>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</si>
  <si>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</si>
  <si>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</si>
  <si>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</si>
  <si>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</si>
  <si>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</si>
  <si>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</si>
  <si>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</si>
  <si>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</si>
  <si>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</si>
  <si>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</si>
  <si>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</si>
  <si>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</si>
  <si>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</si>
  <si>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</si>
  <si>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</si>
  <si>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</si>
  <si>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</si>
  <si>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</si>
  <si>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</si>
  <si>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</si>
  <si>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</si>
  <si>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</si>
  <si>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</si>
  <si>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</si>
  <si>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</si>
  <si>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</si>
  <si>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</si>
  <si>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</si>
  <si>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</si>
  <si>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</si>
  <si>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</si>
  <si>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</si>
  <si>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</si>
  <si>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</si>
  <si>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</si>
  <si>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</si>
  <si>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</si>
  <si>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</si>
  <si>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                Алексеевского муниципального района на 1 октября  2022 года</t>
  </si>
  <si>
    <t>Обслуживание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</si>
</sst>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2" fontId="1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zoomScale="70" zoomScaleNormal="70" workbookViewId="0">
      <selection activeCell="A70" sqref="A70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6" max="16" width="9.88671875" customWidth="1"/>
    <col min="17" max="17" width="15" customWidth="1"/>
  </cols>
  <sheetData>
    <row r="1" spans="1:18" ht="15.6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6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6" x14ac:dyDescent="0.3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.6" x14ac:dyDescent="0.3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48" t="s">
        <v>6</v>
      </c>
      <c r="D7" s="48"/>
      <c r="E7" s="48"/>
      <c r="F7" s="48"/>
      <c r="G7" s="48"/>
      <c r="H7" s="48"/>
      <c r="I7" s="48"/>
      <c r="J7" s="48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48" t="s">
        <v>81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8" ht="17.399999999999999" x14ac:dyDescent="0.3">
      <c r="A9" s="49" t="s">
        <v>93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8" ht="15.6" x14ac:dyDescent="0.3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15.75" customHeight="1" x14ac:dyDescent="0.3">
      <c r="A11" s="21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 t="s">
        <v>82</v>
      </c>
      <c r="Q11" s="45"/>
    </row>
    <row r="12" spans="1:18" ht="42" customHeight="1" x14ac:dyDescent="0.3">
      <c r="A12" s="46" t="s">
        <v>9</v>
      </c>
      <c r="B12" s="46" t="s">
        <v>10</v>
      </c>
      <c r="C12" s="46" t="s">
        <v>11</v>
      </c>
      <c r="D12" s="46"/>
      <c r="E12" s="46" t="s">
        <v>12</v>
      </c>
      <c r="F12" s="46"/>
      <c r="G12" s="46"/>
      <c r="H12" s="46"/>
      <c r="I12" s="46" t="s">
        <v>13</v>
      </c>
      <c r="J12" s="46"/>
      <c r="K12" s="46"/>
      <c r="L12" s="46"/>
      <c r="M12" s="46"/>
      <c r="N12" s="46"/>
      <c r="O12" s="46"/>
      <c r="P12" s="46" t="s">
        <v>14</v>
      </c>
      <c r="Q12" s="46"/>
      <c r="R12" s="3"/>
    </row>
    <row r="13" spans="1:18" ht="25.5" customHeight="1" x14ac:dyDescent="0.3">
      <c r="A13" s="46"/>
      <c r="B13" s="46"/>
      <c r="C13" s="46"/>
      <c r="D13" s="46"/>
      <c r="E13" s="46"/>
      <c r="F13" s="46"/>
      <c r="G13" s="46"/>
      <c r="H13" s="46"/>
      <c r="I13" s="46" t="s">
        <v>15</v>
      </c>
      <c r="J13" s="46"/>
      <c r="K13" s="46" t="s">
        <v>16</v>
      </c>
      <c r="L13" s="46"/>
      <c r="M13" s="46"/>
      <c r="N13" s="46" t="s">
        <v>17</v>
      </c>
      <c r="O13" s="46"/>
      <c r="P13" s="46"/>
      <c r="Q13" s="46"/>
      <c r="R13" s="3"/>
    </row>
    <row r="14" spans="1:18" ht="21" customHeight="1" x14ac:dyDescent="0.3">
      <c r="A14" s="46"/>
      <c r="B14" s="46"/>
      <c r="C14" s="46"/>
      <c r="D14" s="46"/>
      <c r="E14" s="46"/>
      <c r="F14" s="46"/>
      <c r="G14" s="46"/>
      <c r="H14" s="46"/>
      <c r="I14" s="47" t="s">
        <v>18</v>
      </c>
      <c r="J14" s="46" t="s">
        <v>19</v>
      </c>
      <c r="K14" s="46" t="s">
        <v>18</v>
      </c>
      <c r="L14" s="46" t="s">
        <v>20</v>
      </c>
      <c r="M14" s="46"/>
      <c r="N14" s="46" t="s">
        <v>18</v>
      </c>
      <c r="O14" s="46" t="s">
        <v>19</v>
      </c>
      <c r="P14" s="46" t="s">
        <v>21</v>
      </c>
      <c r="Q14" s="46" t="s">
        <v>22</v>
      </c>
      <c r="R14" s="3"/>
    </row>
    <row r="15" spans="1:18" ht="13.2" hidden="1" customHeight="1" x14ac:dyDescent="0.3">
      <c r="A15" s="46"/>
      <c r="B15" s="46"/>
      <c r="C15" s="46"/>
      <c r="D15" s="46"/>
      <c r="E15" s="46"/>
      <c r="F15" s="46"/>
      <c r="G15" s="46"/>
      <c r="H15" s="46"/>
      <c r="I15" s="47"/>
      <c r="J15" s="46"/>
      <c r="K15" s="46"/>
      <c r="L15" s="46" t="s">
        <v>23</v>
      </c>
      <c r="M15" s="46" t="s">
        <v>24</v>
      </c>
      <c r="N15" s="46"/>
      <c r="O15" s="46"/>
      <c r="P15" s="46"/>
      <c r="Q15" s="46"/>
      <c r="R15" s="3"/>
    </row>
    <row r="16" spans="1:18" ht="57" customHeight="1" x14ac:dyDescent="0.3">
      <c r="A16" s="46"/>
      <c r="B16" s="46"/>
      <c r="C16" s="46" t="s">
        <v>18</v>
      </c>
      <c r="D16" s="46" t="s">
        <v>25</v>
      </c>
      <c r="E16" s="46" t="s">
        <v>26</v>
      </c>
      <c r="F16" s="46"/>
      <c r="G16" s="46" t="s">
        <v>27</v>
      </c>
      <c r="H16" s="46"/>
      <c r="I16" s="47"/>
      <c r="J16" s="46"/>
      <c r="K16" s="46"/>
      <c r="L16" s="46"/>
      <c r="M16" s="46"/>
      <c r="N16" s="46"/>
      <c r="O16" s="46"/>
      <c r="P16" s="46"/>
      <c r="Q16" s="46"/>
      <c r="R16" s="3"/>
    </row>
    <row r="17" spans="1:18" ht="77.25" customHeight="1" x14ac:dyDescent="0.3">
      <c r="A17" s="46"/>
      <c r="B17" s="46"/>
      <c r="C17" s="46"/>
      <c r="D17" s="46"/>
      <c r="E17" s="4" t="s">
        <v>18</v>
      </c>
      <c r="F17" s="4" t="s">
        <v>28</v>
      </c>
      <c r="G17" s="4" t="s">
        <v>18</v>
      </c>
      <c r="H17" s="4" t="s">
        <v>28</v>
      </c>
      <c r="I17" s="47"/>
      <c r="J17" s="46"/>
      <c r="K17" s="46"/>
      <c r="L17" s="46"/>
      <c r="M17" s="46"/>
      <c r="N17" s="46"/>
      <c r="O17" s="46"/>
      <c r="P17" s="46"/>
      <c r="Q17" s="46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27">
        <v>1316.9</v>
      </c>
      <c r="D19" s="25">
        <f>SUM(D26)</f>
        <v>0</v>
      </c>
      <c r="E19" s="25">
        <f>E27+E28+E30+E38+E45+E61+E62+E76+E78+E58+E22+E25+E42+E46+E48+E53+E67+E77+E79</f>
        <v>1233.3999999999999</v>
      </c>
      <c r="F19" s="25">
        <f>SUM(F26)</f>
        <v>0</v>
      </c>
      <c r="G19" s="25">
        <f>SUM(G21:G78)</f>
        <v>0</v>
      </c>
      <c r="H19" s="25">
        <f>SUM(H21:H78)</f>
        <v>0</v>
      </c>
      <c r="I19" s="31">
        <f>I21+I26+I31+I40+I50+I54+I59+I70+I73+I75+I68+I49</f>
        <v>279473.70000000007</v>
      </c>
      <c r="J19" s="25">
        <f>SUM(J26)</f>
        <v>0</v>
      </c>
      <c r="K19" s="25">
        <f>SUM(K21:K78)</f>
        <v>0</v>
      </c>
      <c r="L19" s="25">
        <f>SUM(L21:L78)</f>
        <v>0</v>
      </c>
      <c r="M19" s="25">
        <f>SUM(M21:M78)</f>
        <v>0</v>
      </c>
      <c r="N19" s="25">
        <f>N21+N26+N31+N40+N50+N54+N59+N70+N73+N75+N68+N49</f>
        <v>280640.70000000007</v>
      </c>
      <c r="O19" s="25">
        <f>SUM(O21:O78)</f>
        <v>0</v>
      </c>
      <c r="P19" s="31">
        <f>P21+P26+P31+P40+P50+P54+P59+P70+P73+P75</f>
        <v>2483.8000000000011</v>
      </c>
      <c r="Q19" s="7">
        <f>SUM(Q21:Q78)</f>
        <v>0</v>
      </c>
      <c r="R19" s="3"/>
    </row>
    <row r="20" spans="1:18" ht="15.6" x14ac:dyDescent="0.3">
      <c r="A20" s="7"/>
      <c r="B20" s="7" t="s">
        <v>20</v>
      </c>
      <c r="C20" s="23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23">
        <v>0</v>
      </c>
      <c r="D21" s="28">
        <f t="shared" ref="D21:Q21" si="0">D22+D23+D25</f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4880.8999999999996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5297.7</v>
      </c>
      <c r="O21" s="28">
        <f t="shared" si="0"/>
        <v>0</v>
      </c>
      <c r="P21" s="23">
        <f t="shared" si="0"/>
        <v>416.80000000000018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3">
        <v>0</v>
      </c>
      <c r="D22" s="29"/>
      <c r="E22" s="25"/>
      <c r="F22" s="25"/>
      <c r="G22" s="25"/>
      <c r="H22" s="25"/>
      <c r="I22" s="31">
        <v>3874.2</v>
      </c>
      <c r="J22" s="25"/>
      <c r="K22" s="25"/>
      <c r="L22" s="25"/>
      <c r="M22" s="25"/>
      <c r="N22" s="25">
        <v>4159</v>
      </c>
      <c r="O22" s="25"/>
      <c r="P22" s="7">
        <f>C22+N22-I22</f>
        <v>284.80000000000018</v>
      </c>
      <c r="Q22" s="7"/>
      <c r="R22" s="3"/>
    </row>
    <row r="23" spans="1:18" ht="31.2" x14ac:dyDescent="0.3">
      <c r="A23" s="4">
        <v>112</v>
      </c>
      <c r="B23" s="7" t="s">
        <v>32</v>
      </c>
      <c r="C23" s="23">
        <v>0</v>
      </c>
      <c r="D23" s="29"/>
      <c r="E23" s="25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7">
        <f t="shared" ref="P23:P24" si="1">C23+N23-I23</f>
        <v>0</v>
      </c>
      <c r="Q23" s="7"/>
      <c r="R23" s="3"/>
    </row>
    <row r="24" spans="1:18" ht="46.8" x14ac:dyDescent="0.3">
      <c r="A24" s="4">
        <v>113</v>
      </c>
      <c r="B24" s="7" t="s">
        <v>33</v>
      </c>
      <c r="C24" s="23">
        <v>0</v>
      </c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>
        <f t="shared" si="1"/>
        <v>0</v>
      </c>
      <c r="Q24" s="7"/>
      <c r="R24" s="3"/>
    </row>
    <row r="25" spans="1:18" ht="46.8" x14ac:dyDescent="0.3">
      <c r="A25" s="4">
        <v>119</v>
      </c>
      <c r="B25" s="7" t="s">
        <v>34</v>
      </c>
      <c r="C25" s="23">
        <v>0</v>
      </c>
      <c r="D25" s="29"/>
      <c r="E25" s="25"/>
      <c r="F25" s="25"/>
      <c r="G25" s="25"/>
      <c r="H25" s="25"/>
      <c r="I25" s="31">
        <v>1006.7</v>
      </c>
      <c r="J25" s="25"/>
      <c r="K25" s="25"/>
      <c r="L25" s="25"/>
      <c r="M25" s="25"/>
      <c r="N25" s="25">
        <v>1138.7</v>
      </c>
      <c r="O25" s="25"/>
      <c r="P25" s="7">
        <f>C25+N25-I25</f>
        <v>132</v>
      </c>
      <c r="Q25" s="7"/>
      <c r="R25" s="3"/>
    </row>
    <row r="26" spans="1:18" ht="31.2" x14ac:dyDescent="0.3">
      <c r="A26" s="4">
        <v>120</v>
      </c>
      <c r="B26" s="7" t="s">
        <v>35</v>
      </c>
      <c r="C26" s="23">
        <v>214.2</v>
      </c>
      <c r="D26" s="29"/>
      <c r="E26" s="25">
        <f>E27+E30+E28</f>
        <v>56.1</v>
      </c>
      <c r="F26" s="25">
        <f t="shared" ref="F26:Q26" si="2">F27+F30</f>
        <v>0</v>
      </c>
      <c r="G26" s="25"/>
      <c r="H26" s="25"/>
      <c r="I26" s="31">
        <f>I27+I30+I28</f>
        <v>28608.399999999998</v>
      </c>
      <c r="J26" s="25">
        <f t="shared" si="2"/>
        <v>0</v>
      </c>
      <c r="K26" s="25"/>
      <c r="L26" s="25"/>
      <c r="M26" s="25"/>
      <c r="N26" s="25">
        <f>N27+N30+N28</f>
        <v>30461.3</v>
      </c>
      <c r="O26" s="25">
        <f t="shared" si="2"/>
        <v>0</v>
      </c>
      <c r="P26" s="7">
        <f>P27+P30+P28</f>
        <v>2067.0000000000009</v>
      </c>
      <c r="Q26" s="7">
        <f t="shared" si="2"/>
        <v>0</v>
      </c>
      <c r="R26" s="3"/>
    </row>
    <row r="27" spans="1:18" ht="15.6" x14ac:dyDescent="0.3">
      <c r="A27" s="4">
        <v>121</v>
      </c>
      <c r="B27" s="7" t="s">
        <v>36</v>
      </c>
      <c r="C27" s="23">
        <v>45.1</v>
      </c>
      <c r="D27" s="29"/>
      <c r="E27" s="25"/>
      <c r="F27" s="25"/>
      <c r="G27" s="25"/>
      <c r="H27" s="25"/>
      <c r="I27" s="31">
        <v>22339.3</v>
      </c>
      <c r="J27" s="25"/>
      <c r="K27" s="25"/>
      <c r="L27" s="25"/>
      <c r="M27" s="25"/>
      <c r="N27" s="25">
        <v>23653.9</v>
      </c>
      <c r="O27" s="25"/>
      <c r="P27" s="7">
        <f>C27-I27+N27</f>
        <v>1359.7000000000007</v>
      </c>
      <c r="Q27" s="7"/>
      <c r="R27" s="3"/>
    </row>
    <row r="28" spans="1:18" ht="31.2" x14ac:dyDescent="0.3">
      <c r="A28" s="4">
        <v>122</v>
      </c>
      <c r="B28" s="7" t="s">
        <v>37</v>
      </c>
      <c r="C28" s="23">
        <v>0</v>
      </c>
      <c r="D28" s="29"/>
      <c r="E28" s="25"/>
      <c r="F28" s="25"/>
      <c r="G28" s="25"/>
      <c r="H28" s="25"/>
      <c r="I28" s="31">
        <v>6.1</v>
      </c>
      <c r="J28" s="25"/>
      <c r="K28" s="25"/>
      <c r="L28" s="25"/>
      <c r="M28" s="25"/>
      <c r="N28" s="25">
        <v>6.1</v>
      </c>
      <c r="O28" s="25"/>
      <c r="P28" s="7">
        <f>C28-I28+N28</f>
        <v>0</v>
      </c>
      <c r="Q28" s="7"/>
      <c r="R28" s="3"/>
    </row>
    <row r="29" spans="1:18" ht="46.8" x14ac:dyDescent="0.3">
      <c r="A29" s="4">
        <v>123</v>
      </c>
      <c r="B29" s="7" t="s">
        <v>38</v>
      </c>
      <c r="C29" s="23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3">
        <v>169</v>
      </c>
      <c r="D30" s="29"/>
      <c r="E30" s="25">
        <v>56.1</v>
      </c>
      <c r="F30" s="25"/>
      <c r="G30" s="25"/>
      <c r="H30" s="25"/>
      <c r="I30" s="31">
        <v>6263</v>
      </c>
      <c r="J30" s="25">
        <v>0</v>
      </c>
      <c r="K30" s="25"/>
      <c r="L30" s="25"/>
      <c r="M30" s="25"/>
      <c r="N30" s="25">
        <v>6801.3</v>
      </c>
      <c r="O30" s="25"/>
      <c r="P30" s="7">
        <f>C30-I30+N30</f>
        <v>707.30000000000018</v>
      </c>
      <c r="Q30" s="7"/>
      <c r="R30" s="3"/>
    </row>
    <row r="31" spans="1:18" ht="31.2" x14ac:dyDescent="0.3">
      <c r="A31" s="4">
        <v>200</v>
      </c>
      <c r="B31" s="7" t="s">
        <v>40</v>
      </c>
      <c r="C31" s="23">
        <v>1102.7</v>
      </c>
      <c r="D31" s="29"/>
      <c r="E31" s="25">
        <v>1102</v>
      </c>
      <c r="F31" s="25"/>
      <c r="G31" s="25"/>
      <c r="H31" s="25"/>
      <c r="I31" s="31">
        <f>I34</f>
        <v>10391.899999999998</v>
      </c>
      <c r="J31" s="25"/>
      <c r="K31" s="25"/>
      <c r="L31" s="25"/>
      <c r="M31" s="25"/>
      <c r="N31" s="25">
        <f>N34</f>
        <v>9289.1999999999989</v>
      </c>
      <c r="O31" s="25"/>
      <c r="P31" s="7">
        <f>P34</f>
        <v>0</v>
      </c>
      <c r="Q31" s="7"/>
      <c r="R31" s="3"/>
    </row>
    <row r="32" spans="1:18" ht="31.2" x14ac:dyDescent="0.3">
      <c r="A32" s="4">
        <v>230</v>
      </c>
      <c r="B32" s="7" t="s">
        <v>41</v>
      </c>
      <c r="C32" s="23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3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23">
        <v>1102.7</v>
      </c>
      <c r="D34" s="29"/>
      <c r="E34" s="25">
        <v>1102</v>
      </c>
      <c r="F34" s="25"/>
      <c r="G34" s="25"/>
      <c r="H34" s="25"/>
      <c r="I34" s="31">
        <f>I38+I39+I36</f>
        <v>10391.899999999998</v>
      </c>
      <c r="J34" s="25"/>
      <c r="K34" s="25"/>
      <c r="L34" s="25"/>
      <c r="M34" s="25"/>
      <c r="N34" s="25">
        <f>N38+N39+N36</f>
        <v>9289.1999999999989</v>
      </c>
      <c r="O34" s="25"/>
      <c r="P34" s="7">
        <f>P38+P39</f>
        <v>0</v>
      </c>
      <c r="Q34" s="7"/>
      <c r="R34" s="3"/>
    </row>
    <row r="35" spans="1:18" ht="15.6" x14ac:dyDescent="0.3">
      <c r="A35" s="4">
        <v>241</v>
      </c>
      <c r="B35" s="7" t="s">
        <v>44</v>
      </c>
      <c r="C35" s="23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90</v>
      </c>
      <c r="C36" s="23">
        <v>0</v>
      </c>
      <c r="D36" s="29"/>
      <c r="E36" s="25"/>
      <c r="F36" s="25"/>
      <c r="G36" s="25"/>
      <c r="H36" s="25"/>
      <c r="I36" s="31">
        <v>201.8</v>
      </c>
      <c r="J36" s="25"/>
      <c r="K36" s="25"/>
      <c r="L36" s="25"/>
      <c r="M36" s="25"/>
      <c r="N36" s="25">
        <v>201.8</v>
      </c>
      <c r="O36" s="25"/>
      <c r="P36" s="7">
        <f>C36-I36+N36</f>
        <v>0</v>
      </c>
      <c r="Q36" s="7"/>
      <c r="R36" s="3"/>
    </row>
    <row r="37" spans="1:18" ht="31.2" x14ac:dyDescent="0.3">
      <c r="A37" s="4">
        <v>243</v>
      </c>
      <c r="B37" s="7" t="s">
        <v>45</v>
      </c>
      <c r="C37" s="23"/>
      <c r="D37" s="29"/>
      <c r="E37" s="25"/>
      <c r="F37" s="25"/>
      <c r="G37" s="25"/>
      <c r="H37" s="25"/>
      <c r="I37" s="31"/>
      <c r="J37" s="25"/>
      <c r="K37" s="25"/>
      <c r="L37" s="25"/>
      <c r="M37" s="25"/>
      <c r="N37" s="25"/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3">
        <v>1035</v>
      </c>
      <c r="D38" s="29"/>
      <c r="E38" s="25">
        <v>1102</v>
      </c>
      <c r="F38" s="25"/>
      <c r="G38" s="25"/>
      <c r="H38" s="25"/>
      <c r="I38" s="31">
        <v>9776.2999999999993</v>
      </c>
      <c r="J38" s="25"/>
      <c r="K38" s="25"/>
      <c r="L38" s="25"/>
      <c r="M38" s="25"/>
      <c r="N38" s="25">
        <v>8741.2999999999993</v>
      </c>
      <c r="O38" s="25"/>
      <c r="P38" s="7">
        <f>C38-I38+N38</f>
        <v>0</v>
      </c>
      <c r="Q38" s="7"/>
      <c r="R38" s="3"/>
    </row>
    <row r="39" spans="1:18" ht="15.6" x14ac:dyDescent="0.3">
      <c r="A39" s="32">
        <v>247</v>
      </c>
      <c r="B39" s="7" t="s">
        <v>89</v>
      </c>
      <c r="C39" s="23">
        <v>67.7</v>
      </c>
      <c r="D39" s="29"/>
      <c r="E39" s="25"/>
      <c r="F39" s="25"/>
      <c r="G39" s="25"/>
      <c r="H39" s="25"/>
      <c r="I39" s="31">
        <v>413.8</v>
      </c>
      <c r="J39" s="25"/>
      <c r="K39" s="25"/>
      <c r="L39" s="25"/>
      <c r="M39" s="25"/>
      <c r="N39" s="25">
        <v>346.1</v>
      </c>
      <c r="O39" s="25"/>
      <c r="P39" s="7">
        <f>C39-I39+N39</f>
        <v>0</v>
      </c>
      <c r="Q39" s="7"/>
      <c r="R39" s="3"/>
    </row>
    <row r="40" spans="1:18" ht="15.6" x14ac:dyDescent="0.3">
      <c r="A40" s="4">
        <v>300</v>
      </c>
      <c r="B40" s="7" t="s">
        <v>47</v>
      </c>
      <c r="C40" s="23">
        <v>0</v>
      </c>
      <c r="D40" s="29"/>
      <c r="E40" s="25">
        <v>25.3</v>
      </c>
      <c r="F40" s="25"/>
      <c r="G40" s="25"/>
      <c r="H40" s="25"/>
      <c r="I40" s="31">
        <f>I41+I44</f>
        <v>17318.900000000001</v>
      </c>
      <c r="J40" s="25"/>
      <c r="K40" s="25"/>
      <c r="L40" s="25"/>
      <c r="M40" s="25"/>
      <c r="N40" s="25">
        <f>N41+N44</f>
        <v>17318.900000000001</v>
      </c>
      <c r="O40" s="25"/>
      <c r="P40" s="7">
        <f>P42+P45+P46</f>
        <v>0</v>
      </c>
      <c r="Q40" s="7"/>
      <c r="R40" s="3"/>
    </row>
    <row r="41" spans="1:18" ht="15.6" x14ac:dyDescent="0.3">
      <c r="A41" s="4">
        <v>310</v>
      </c>
      <c r="B41" s="7" t="s">
        <v>48</v>
      </c>
      <c r="C41" s="23">
        <v>0</v>
      </c>
      <c r="D41" s="29"/>
      <c r="E41" s="25">
        <v>25.3</v>
      </c>
      <c r="F41" s="25"/>
      <c r="G41" s="25"/>
      <c r="H41" s="25"/>
      <c r="I41" s="31">
        <f>I42</f>
        <v>2903</v>
      </c>
      <c r="J41" s="25"/>
      <c r="K41" s="25"/>
      <c r="L41" s="25"/>
      <c r="M41" s="25"/>
      <c r="N41" s="25">
        <f>N42</f>
        <v>2903</v>
      </c>
      <c r="O41" s="25"/>
      <c r="P41" s="7">
        <f>P42</f>
        <v>0</v>
      </c>
      <c r="Q41" s="7"/>
      <c r="R41" s="3"/>
    </row>
    <row r="42" spans="1:18" ht="15.6" x14ac:dyDescent="0.3">
      <c r="A42" s="4">
        <v>312</v>
      </c>
      <c r="B42" s="7" t="s">
        <v>49</v>
      </c>
      <c r="C42" s="23">
        <v>0</v>
      </c>
      <c r="D42" s="29"/>
      <c r="E42" s="25">
        <v>25.3</v>
      </c>
      <c r="F42" s="25"/>
      <c r="G42" s="25"/>
      <c r="H42" s="25"/>
      <c r="I42" s="31">
        <v>2903</v>
      </c>
      <c r="J42" s="25"/>
      <c r="K42" s="25"/>
      <c r="L42" s="25"/>
      <c r="M42" s="25"/>
      <c r="N42" s="25">
        <v>2903</v>
      </c>
      <c r="O42" s="25"/>
      <c r="P42" s="7">
        <f>C42-I42+N42</f>
        <v>0</v>
      </c>
      <c r="Q42" s="7"/>
      <c r="R42" s="3"/>
    </row>
    <row r="43" spans="1:18" ht="31.2" x14ac:dyDescent="0.3">
      <c r="A43" s="4">
        <v>313</v>
      </c>
      <c r="B43" s="7" t="s">
        <v>50</v>
      </c>
      <c r="C43" s="23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3">
        <v>0</v>
      </c>
      <c r="D44" s="29"/>
      <c r="E44" s="25">
        <f t="shared" ref="E44" si="3">E45</f>
        <v>0</v>
      </c>
      <c r="F44" s="25"/>
      <c r="G44" s="25"/>
      <c r="H44" s="25"/>
      <c r="I44" s="31">
        <f>I45+I46+I47</f>
        <v>14415.9</v>
      </c>
      <c r="J44" s="25"/>
      <c r="K44" s="25"/>
      <c r="L44" s="25"/>
      <c r="M44" s="25"/>
      <c r="N44" s="25">
        <f>N45+N46+N47</f>
        <v>14415.9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3">
        <v>0</v>
      </c>
      <c r="D45" s="29"/>
      <c r="E45" s="25"/>
      <c r="F45" s="25"/>
      <c r="G45" s="25"/>
      <c r="H45" s="25"/>
      <c r="I45" s="31">
        <v>12533.3</v>
      </c>
      <c r="J45" s="25"/>
      <c r="K45" s="25"/>
      <c r="L45" s="25"/>
      <c r="M45" s="25"/>
      <c r="N45" s="31">
        <v>12533.3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3">
        <v>0</v>
      </c>
      <c r="D46" s="29"/>
      <c r="E46" s="25"/>
      <c r="F46" s="25"/>
      <c r="G46" s="25"/>
      <c r="H46" s="25"/>
      <c r="I46" s="31">
        <v>618.6</v>
      </c>
      <c r="J46" s="25"/>
      <c r="K46" s="25"/>
      <c r="L46" s="25"/>
      <c r="M46" s="25"/>
      <c r="N46" s="31">
        <v>618.6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91</v>
      </c>
      <c r="C47" s="23">
        <v>0</v>
      </c>
      <c r="D47" s="29"/>
      <c r="E47" s="25"/>
      <c r="F47" s="25"/>
      <c r="G47" s="25"/>
      <c r="H47" s="25"/>
      <c r="I47" s="31">
        <v>1264</v>
      </c>
      <c r="J47" s="25"/>
      <c r="K47" s="25"/>
      <c r="L47" s="25"/>
      <c r="M47" s="25"/>
      <c r="N47" s="31">
        <v>1264</v>
      </c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3">
        <v>0</v>
      </c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3"/>
      <c r="D49" s="29"/>
      <c r="E49" s="25"/>
      <c r="F49" s="25"/>
      <c r="G49" s="25"/>
      <c r="H49" s="25"/>
      <c r="I49" s="31">
        <v>1018</v>
      </c>
      <c r="J49" s="25"/>
      <c r="K49" s="25"/>
      <c r="L49" s="25"/>
      <c r="M49" s="25"/>
      <c r="N49" s="25">
        <v>1018</v>
      </c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3">
        <v>0</v>
      </c>
      <c r="D50" s="29"/>
      <c r="E50" s="25"/>
      <c r="F50" s="25"/>
      <c r="G50" s="25"/>
      <c r="H50" s="25"/>
      <c r="I50" s="31">
        <f>I51</f>
        <v>0</v>
      </c>
      <c r="J50" s="25"/>
      <c r="K50" s="25"/>
      <c r="L50" s="25"/>
      <c r="M50" s="25"/>
      <c r="N50" s="25">
        <f>N51</f>
        <v>0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3">
        <v>0</v>
      </c>
      <c r="D51" s="29"/>
      <c r="E51" s="25"/>
      <c r="F51" s="25"/>
      <c r="G51" s="25"/>
      <c r="H51" s="25"/>
      <c r="I51" s="31">
        <f>I52+I53</f>
        <v>0</v>
      </c>
      <c r="J51" s="25"/>
      <c r="K51" s="25"/>
      <c r="L51" s="25"/>
      <c r="M51" s="25"/>
      <c r="N51" s="25">
        <f>N52+N53</f>
        <v>0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3"/>
      <c r="D52" s="29"/>
      <c r="E52" s="25"/>
      <c r="F52" s="25"/>
      <c r="G52" s="25"/>
      <c r="H52" s="25"/>
      <c r="I52" s="31"/>
      <c r="J52" s="25"/>
      <c r="K52" s="25"/>
      <c r="L52" s="25"/>
      <c r="M52" s="25"/>
      <c r="N52" s="25"/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3">
        <v>0</v>
      </c>
      <c r="D53" s="29"/>
      <c r="E53" s="25"/>
      <c r="F53" s="25"/>
      <c r="G53" s="25"/>
      <c r="H53" s="25"/>
      <c r="I53" s="31"/>
      <c r="J53" s="25"/>
      <c r="K53" s="25"/>
      <c r="L53" s="25"/>
      <c r="M53" s="25"/>
      <c r="N53" s="25"/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3">
        <v>0</v>
      </c>
      <c r="D54" s="29"/>
      <c r="E54" s="25"/>
      <c r="F54" s="25"/>
      <c r="G54" s="25"/>
      <c r="H54" s="25"/>
      <c r="I54" s="31">
        <f>I55+I56+I57+I58</f>
        <v>0</v>
      </c>
      <c r="J54" s="25"/>
      <c r="K54" s="25"/>
      <c r="L54" s="25"/>
      <c r="M54" s="25"/>
      <c r="N54" s="25">
        <f>N58</f>
        <v>0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3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3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3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3">
        <v>0</v>
      </c>
      <c r="D58" s="29"/>
      <c r="E58" s="25"/>
      <c r="F58" s="25"/>
      <c r="G58" s="25"/>
      <c r="H58" s="25"/>
      <c r="I58" s="31"/>
      <c r="J58" s="25"/>
      <c r="K58" s="25"/>
      <c r="L58" s="25"/>
      <c r="M58" s="25"/>
      <c r="N58" s="25"/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38">
        <v>0</v>
      </c>
      <c r="D59" s="29"/>
      <c r="E59" s="25">
        <v>50</v>
      </c>
      <c r="F59" s="25"/>
      <c r="G59" s="25"/>
      <c r="H59" s="25"/>
      <c r="I59" s="31">
        <f>I60+I66+I63</f>
        <v>216503.20000000004</v>
      </c>
      <c r="J59" s="25"/>
      <c r="K59" s="25"/>
      <c r="L59" s="25"/>
      <c r="M59" s="25"/>
      <c r="N59" s="25">
        <f>N60+N66+N63</f>
        <v>216503.20000000004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3"/>
      <c r="D60" s="29"/>
      <c r="E60" s="25"/>
      <c r="F60" s="25"/>
      <c r="G60" s="25"/>
      <c r="H60" s="25"/>
      <c r="I60" s="31">
        <f>I61+I62</f>
        <v>172608.40000000002</v>
      </c>
      <c r="J60" s="25"/>
      <c r="K60" s="25"/>
      <c r="L60" s="25"/>
      <c r="M60" s="25"/>
      <c r="N60" s="25">
        <f>N61+N62</f>
        <v>172608.40000000002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3">
        <v>0</v>
      </c>
      <c r="D61" s="29"/>
      <c r="E61" s="25"/>
      <c r="F61" s="25"/>
      <c r="G61" s="25"/>
      <c r="H61" s="25"/>
      <c r="I61" s="31">
        <v>165556.70000000001</v>
      </c>
      <c r="J61" s="25"/>
      <c r="K61" s="25"/>
      <c r="L61" s="25"/>
      <c r="M61" s="25"/>
      <c r="N61" s="25">
        <v>165556.70000000001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3">
        <v>0</v>
      </c>
      <c r="D62" s="29"/>
      <c r="E62" s="25"/>
      <c r="F62" s="25"/>
      <c r="G62" s="25"/>
      <c r="H62" s="25"/>
      <c r="I62" s="31">
        <v>7051.7</v>
      </c>
      <c r="J62" s="25"/>
      <c r="K62" s="25"/>
      <c r="L62" s="25"/>
      <c r="M62" s="25"/>
      <c r="N62" s="25">
        <v>7051.7</v>
      </c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3">
        <v>0</v>
      </c>
      <c r="D63" s="29"/>
      <c r="E63" s="25"/>
      <c r="F63" s="25"/>
      <c r="G63" s="25"/>
      <c r="H63" s="25"/>
      <c r="I63" s="31">
        <f>I64+I65</f>
        <v>41188.6</v>
      </c>
      <c r="J63" s="25"/>
      <c r="K63" s="25"/>
      <c r="L63" s="25"/>
      <c r="M63" s="25"/>
      <c r="N63" s="25">
        <f>N64+N65</f>
        <v>41188.6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3">
        <v>0</v>
      </c>
      <c r="D64" s="29"/>
      <c r="E64" s="25"/>
      <c r="F64" s="25"/>
      <c r="G64" s="25"/>
      <c r="H64" s="25"/>
      <c r="I64" s="31">
        <v>35333.9</v>
      </c>
      <c r="J64" s="25"/>
      <c r="K64" s="25"/>
      <c r="L64" s="25"/>
      <c r="M64" s="25"/>
      <c r="N64" s="25">
        <v>35333.9</v>
      </c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3">
        <v>0</v>
      </c>
      <c r="D65" s="29"/>
      <c r="E65" s="25"/>
      <c r="F65" s="25"/>
      <c r="G65" s="25"/>
      <c r="H65" s="25"/>
      <c r="I65" s="31">
        <v>5854.7</v>
      </c>
      <c r="J65" s="25"/>
      <c r="K65" s="25"/>
      <c r="L65" s="25"/>
      <c r="M65" s="25"/>
      <c r="N65" s="25">
        <v>5854.7</v>
      </c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38">
        <v>0</v>
      </c>
      <c r="D66" s="29"/>
      <c r="E66" s="25">
        <v>50</v>
      </c>
      <c r="F66" s="25"/>
      <c r="G66" s="25"/>
      <c r="H66" s="25"/>
      <c r="I66" s="31">
        <f>I67</f>
        <v>2706.2</v>
      </c>
      <c r="J66" s="25"/>
      <c r="K66" s="25"/>
      <c r="L66" s="25"/>
      <c r="M66" s="25"/>
      <c r="N66" s="25">
        <f>N67</f>
        <v>2706.2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38">
        <v>0</v>
      </c>
      <c r="D67" s="29"/>
      <c r="E67" s="25">
        <v>50</v>
      </c>
      <c r="F67" s="25"/>
      <c r="G67" s="25"/>
      <c r="H67" s="25"/>
      <c r="I67" s="31">
        <v>2706.2</v>
      </c>
      <c r="J67" s="25"/>
      <c r="K67" s="25"/>
      <c r="L67" s="25"/>
      <c r="M67" s="25"/>
      <c r="N67" s="25">
        <v>2706.2</v>
      </c>
      <c r="O67" s="25"/>
      <c r="P67" s="26">
        <f>N67-I67+C67</f>
        <v>0</v>
      </c>
      <c r="Q67" s="7"/>
      <c r="R67" s="3"/>
    </row>
    <row r="68" spans="1:18" ht="21" customHeight="1" x14ac:dyDescent="0.3">
      <c r="A68" s="4">
        <v>700</v>
      </c>
      <c r="B68" s="7" t="s">
        <v>72</v>
      </c>
      <c r="C68" s="23"/>
      <c r="D68" s="29"/>
      <c r="E68" s="25"/>
      <c r="F68" s="25"/>
      <c r="G68" s="25"/>
      <c r="H68" s="25"/>
      <c r="I68" s="31">
        <v>211.4</v>
      </c>
      <c r="J68" s="25"/>
      <c r="K68" s="25"/>
      <c r="L68" s="25"/>
      <c r="M68" s="25"/>
      <c r="N68" s="25">
        <v>211.4</v>
      </c>
      <c r="O68" s="25"/>
      <c r="P68" s="7"/>
      <c r="Q68" s="7"/>
      <c r="R68" s="3"/>
    </row>
    <row r="69" spans="1:18" ht="21" customHeight="1" x14ac:dyDescent="0.3">
      <c r="A69" s="39">
        <v>730</v>
      </c>
      <c r="B69" s="7" t="s">
        <v>94</v>
      </c>
      <c r="C69" s="23"/>
      <c r="D69" s="29"/>
      <c r="E69" s="25"/>
      <c r="F69" s="25"/>
      <c r="G69" s="25"/>
      <c r="H69" s="25"/>
      <c r="I69" s="31">
        <v>211.4</v>
      </c>
      <c r="J69" s="25"/>
      <c r="K69" s="25"/>
      <c r="L69" s="25"/>
      <c r="M69" s="25"/>
      <c r="N69" s="25">
        <v>211.4</v>
      </c>
      <c r="O69" s="25"/>
      <c r="P69" s="7"/>
      <c r="Q69" s="7"/>
      <c r="R69" s="3"/>
    </row>
    <row r="70" spans="1:18" ht="15.6" x14ac:dyDescent="0.3">
      <c r="A70" s="4">
        <v>800</v>
      </c>
      <c r="B70" s="7" t="s">
        <v>73</v>
      </c>
      <c r="C70" s="38">
        <v>0</v>
      </c>
      <c r="D70" s="29"/>
      <c r="E70" s="25"/>
      <c r="F70" s="25"/>
      <c r="G70" s="25"/>
      <c r="H70" s="25"/>
      <c r="I70" s="31">
        <f>I72+I79</f>
        <v>18.3</v>
      </c>
      <c r="J70" s="25"/>
      <c r="K70" s="25"/>
      <c r="L70" s="25"/>
      <c r="M70" s="25"/>
      <c r="N70" s="25">
        <f>N72+N79</f>
        <v>18.3</v>
      </c>
      <c r="O70" s="25"/>
      <c r="P70" s="26">
        <f>N70-I70+C70</f>
        <v>0</v>
      </c>
      <c r="Q70" s="7"/>
      <c r="R70" s="3"/>
    </row>
    <row r="71" spans="1:18" ht="46.8" x14ac:dyDescent="0.3">
      <c r="A71" s="4">
        <v>810</v>
      </c>
      <c r="B71" s="7" t="s">
        <v>74</v>
      </c>
      <c r="C71" s="23"/>
      <c r="D71" s="29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5"/>
      <c r="P71" s="7"/>
      <c r="Q71" s="7"/>
      <c r="R71" s="3"/>
    </row>
    <row r="72" spans="1:18" ht="62.4" x14ac:dyDescent="0.3">
      <c r="A72" s="32">
        <v>811</v>
      </c>
      <c r="B72" s="7" t="s">
        <v>92</v>
      </c>
      <c r="C72" s="38">
        <v>0</v>
      </c>
      <c r="D72" s="29"/>
      <c r="E72" s="25"/>
      <c r="F72" s="25"/>
      <c r="G72" s="25"/>
      <c r="H72" s="25"/>
      <c r="I72" s="31">
        <v>18.3</v>
      </c>
      <c r="J72" s="25"/>
      <c r="K72" s="25"/>
      <c r="L72" s="25"/>
      <c r="M72" s="25"/>
      <c r="N72" s="25">
        <v>18.3</v>
      </c>
      <c r="O72" s="25"/>
      <c r="P72" s="26">
        <f>N72-I72+C72</f>
        <v>0</v>
      </c>
      <c r="Q72" s="7"/>
      <c r="R72" s="3"/>
    </row>
    <row r="73" spans="1:18" ht="15.6" x14ac:dyDescent="0.3">
      <c r="A73" s="4">
        <v>830</v>
      </c>
      <c r="B73" s="7" t="s">
        <v>75</v>
      </c>
      <c r="C73" s="38">
        <v>0</v>
      </c>
      <c r="D73" s="29"/>
      <c r="E73" s="25"/>
      <c r="F73" s="25"/>
      <c r="G73" s="25"/>
      <c r="H73" s="25"/>
      <c r="I73" s="31">
        <f>I74</f>
        <v>400</v>
      </c>
      <c r="J73" s="25"/>
      <c r="K73" s="25"/>
      <c r="L73" s="25"/>
      <c r="M73" s="25"/>
      <c r="N73" s="25">
        <f>N74</f>
        <v>400</v>
      </c>
      <c r="O73" s="25"/>
      <c r="P73" s="26">
        <f>N73-I73+C73</f>
        <v>0</v>
      </c>
      <c r="Q73" s="7"/>
      <c r="R73" s="3"/>
    </row>
    <row r="74" spans="1:18" ht="72" customHeight="1" x14ac:dyDescent="0.3">
      <c r="A74" s="4">
        <v>831</v>
      </c>
      <c r="B74" s="7" t="s">
        <v>76</v>
      </c>
      <c r="C74" s="38">
        <v>0</v>
      </c>
      <c r="D74" s="29"/>
      <c r="E74" s="25"/>
      <c r="F74" s="25"/>
      <c r="G74" s="25"/>
      <c r="H74" s="25"/>
      <c r="I74" s="31">
        <v>400</v>
      </c>
      <c r="J74" s="25"/>
      <c r="K74" s="25"/>
      <c r="L74" s="25"/>
      <c r="M74" s="25"/>
      <c r="N74" s="25">
        <v>400</v>
      </c>
      <c r="O74" s="25"/>
      <c r="P74" s="26">
        <f>N74-I74+C74</f>
        <v>0</v>
      </c>
      <c r="Q74" s="7"/>
      <c r="R74" s="3"/>
    </row>
    <row r="75" spans="1:18" ht="15.6" x14ac:dyDescent="0.3">
      <c r="A75" s="4">
        <v>850</v>
      </c>
      <c r="B75" s="7" t="s">
        <v>77</v>
      </c>
      <c r="C75" s="38">
        <v>0</v>
      </c>
      <c r="D75" s="29"/>
      <c r="E75" s="25"/>
      <c r="F75" s="25"/>
      <c r="G75" s="25"/>
      <c r="H75" s="25"/>
      <c r="I75" s="31">
        <f>I76+I78+I77</f>
        <v>122.69999999999999</v>
      </c>
      <c r="J75" s="25"/>
      <c r="K75" s="25"/>
      <c r="L75" s="25"/>
      <c r="M75" s="25"/>
      <c r="N75" s="25">
        <f>N76+N78+N77</f>
        <v>122.69999999999999</v>
      </c>
      <c r="O75" s="25"/>
      <c r="P75" s="26">
        <f t="shared" ref="P75:P79" si="4">N75-I75+C75</f>
        <v>0</v>
      </c>
      <c r="Q75" s="7"/>
      <c r="R75" s="3"/>
    </row>
    <row r="76" spans="1:18" ht="15.6" x14ac:dyDescent="0.3">
      <c r="A76" s="4">
        <v>851</v>
      </c>
      <c r="B76" s="7" t="s">
        <v>78</v>
      </c>
      <c r="C76" s="38">
        <v>0</v>
      </c>
      <c r="D76" s="29"/>
      <c r="E76" s="25"/>
      <c r="F76" s="25"/>
      <c r="G76" s="25"/>
      <c r="H76" s="25"/>
      <c r="I76" s="31">
        <v>52</v>
      </c>
      <c r="J76" s="25"/>
      <c r="K76" s="25"/>
      <c r="L76" s="25"/>
      <c r="M76" s="25"/>
      <c r="N76" s="25">
        <v>52</v>
      </c>
      <c r="O76" s="25"/>
      <c r="P76" s="26">
        <f t="shared" si="4"/>
        <v>0</v>
      </c>
      <c r="Q76" s="7"/>
      <c r="R76" s="3"/>
    </row>
    <row r="77" spans="1:18" ht="15.6" x14ac:dyDescent="0.3">
      <c r="A77" s="4">
        <v>852</v>
      </c>
      <c r="B77" s="7" t="s">
        <v>79</v>
      </c>
      <c r="C77" s="38">
        <v>0</v>
      </c>
      <c r="D77" s="29"/>
      <c r="E77" s="25"/>
      <c r="F77" s="25"/>
      <c r="G77" s="25"/>
      <c r="H77" s="25"/>
      <c r="I77" s="31">
        <v>65.599999999999994</v>
      </c>
      <c r="J77" s="25"/>
      <c r="K77" s="25"/>
      <c r="L77" s="25"/>
      <c r="M77" s="25"/>
      <c r="N77" s="25">
        <v>65.599999999999994</v>
      </c>
      <c r="O77" s="25"/>
      <c r="P77" s="26">
        <f t="shared" si="4"/>
        <v>0</v>
      </c>
      <c r="Q77" s="7"/>
      <c r="R77" s="3"/>
    </row>
    <row r="78" spans="1:18" ht="15.6" x14ac:dyDescent="0.3">
      <c r="A78" s="24">
        <v>853</v>
      </c>
      <c r="B78" s="7" t="s">
        <v>80</v>
      </c>
      <c r="C78" s="38">
        <v>0</v>
      </c>
      <c r="D78" s="27"/>
      <c r="E78" s="25"/>
      <c r="F78" s="25"/>
      <c r="G78" s="25"/>
      <c r="H78" s="25"/>
      <c r="I78" s="31">
        <v>5.0999999999999996</v>
      </c>
      <c r="J78" s="25"/>
      <c r="K78" s="25"/>
      <c r="L78" s="25"/>
      <c r="M78" s="25"/>
      <c r="N78" s="25">
        <v>5.0999999999999996</v>
      </c>
      <c r="O78" s="25"/>
      <c r="P78" s="26">
        <f t="shared" si="4"/>
        <v>0</v>
      </c>
      <c r="Q78" s="7"/>
      <c r="R78" s="3"/>
    </row>
    <row r="79" spans="1:18" ht="15.6" x14ac:dyDescent="0.3">
      <c r="A79" s="24">
        <v>880</v>
      </c>
      <c r="B79" s="7" t="s">
        <v>87</v>
      </c>
      <c r="C79" s="38">
        <v>0</v>
      </c>
      <c r="D79" s="27"/>
      <c r="E79" s="25"/>
      <c r="F79" s="25"/>
      <c r="G79" s="25"/>
      <c r="H79" s="25"/>
      <c r="I79" s="31"/>
      <c r="J79" s="25"/>
      <c r="K79" s="25"/>
      <c r="L79" s="25"/>
      <c r="M79" s="25"/>
      <c r="N79" s="25"/>
      <c r="O79" s="25"/>
      <c r="P79" s="26">
        <f t="shared" si="4"/>
        <v>0</v>
      </c>
      <c r="Q79" s="7"/>
      <c r="R79" s="3"/>
    </row>
    <row r="80" spans="1:18" ht="15.6" x14ac:dyDescent="0.3">
      <c r="A80" s="8"/>
      <c r="B80" s="2"/>
      <c r="C80" s="2"/>
      <c r="D80" s="2"/>
      <c r="E80" s="2"/>
      <c r="F80" s="2"/>
      <c r="G80" s="2"/>
      <c r="H80" s="2"/>
      <c r="I80" s="35"/>
      <c r="J80" s="2"/>
      <c r="K80" s="2"/>
      <c r="L80" s="2"/>
      <c r="M80" s="2"/>
      <c r="N80" s="2"/>
      <c r="O80" s="2"/>
      <c r="P80" s="2"/>
      <c r="Q80" s="2"/>
    </row>
    <row r="81" spans="1:17" ht="15.6" x14ac:dyDescent="0.3">
      <c r="A81" s="43" t="s">
        <v>83</v>
      </c>
      <c r="B81" s="43"/>
      <c r="C81" s="43"/>
      <c r="D81" s="43"/>
      <c r="E81" s="43"/>
      <c r="F81" s="43"/>
      <c r="G81" s="43"/>
      <c r="H81" s="43"/>
      <c r="I81" s="35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3">
      <c r="A82" s="22" t="s">
        <v>84</v>
      </c>
      <c r="B82" s="22"/>
      <c r="C82" s="22"/>
      <c r="D82" s="45"/>
      <c r="E82" s="45"/>
      <c r="F82" s="44" t="s">
        <v>85</v>
      </c>
      <c r="G82" s="44"/>
      <c r="H82" s="44"/>
      <c r="I82" s="44"/>
      <c r="J82" s="2"/>
      <c r="K82" s="2"/>
      <c r="L82" s="2"/>
      <c r="M82" s="2"/>
      <c r="N82" s="2"/>
      <c r="O82" s="2"/>
      <c r="P82" s="2"/>
      <c r="Q82" s="2"/>
    </row>
    <row r="83" spans="1:17" ht="18" customHeight="1" x14ac:dyDescent="0.3">
      <c r="A83" s="43"/>
      <c r="B83" s="43"/>
      <c r="C83" s="43"/>
      <c r="D83" s="43"/>
      <c r="E83" s="43"/>
      <c r="F83" s="43"/>
      <c r="G83" s="43"/>
      <c r="H83" s="43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44"/>
      <c r="B84" s="44"/>
      <c r="C84" s="44"/>
      <c r="D84" s="44"/>
      <c r="E84" s="44"/>
      <c r="F84" s="44"/>
      <c r="G84" s="44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8"/>
      <c r="B85" s="2"/>
      <c r="C85" s="2"/>
      <c r="D85" s="2"/>
      <c r="E85" s="2"/>
      <c r="F85" s="2"/>
      <c r="G85" s="2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3"/>
      <c r="B86" s="43"/>
      <c r="C86" s="43"/>
      <c r="D86" s="43"/>
      <c r="E86" s="43"/>
      <c r="F86" s="43"/>
      <c r="G86" s="43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ht="15.6" x14ac:dyDescent="0.3">
      <c r="A87" s="43"/>
      <c r="B87" s="43"/>
      <c r="C87" s="43"/>
      <c r="D87" s="43"/>
      <c r="E87" s="43"/>
      <c r="F87" s="43"/>
      <c r="G87" s="43"/>
      <c r="H87" s="2"/>
      <c r="I87" s="35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9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x14ac:dyDescent="0.3">
      <c r="A97" s="10"/>
    </row>
    <row r="98" spans="1:17" ht="15.6" x14ac:dyDescent="0.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3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x14ac:dyDescent="0.3">
      <c r="A100" s="11"/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  <c r="Q100" s="12"/>
    </row>
    <row r="101" spans="1:17" s="13" customFormat="1" ht="15" customHeight="1" x14ac:dyDescent="0.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x14ac:dyDescent="0.3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x14ac:dyDescent="0.3">
      <c r="A103" s="10"/>
    </row>
    <row r="104" spans="1:17" x14ac:dyDescent="0.3">
      <c r="A104" s="10"/>
    </row>
    <row r="105" spans="1:17" x14ac:dyDescent="0.3">
      <c r="A105" s="10"/>
    </row>
    <row r="106" spans="1:17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4"/>
      <c r="B109" s="15"/>
      <c r="C109" s="15"/>
      <c r="D109" s="15"/>
    </row>
    <row r="110" spans="1:17" x14ac:dyDescent="0.3">
      <c r="A110" s="15"/>
      <c r="B110" s="15"/>
      <c r="C110" s="15"/>
      <c r="D110" s="15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0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6"/>
    </row>
    <row r="121" spans="1:5" x14ac:dyDescent="0.3">
      <c r="A121" s="10"/>
    </row>
    <row r="122" spans="1:5" x14ac:dyDescent="0.3">
      <c r="A122" s="17"/>
    </row>
    <row r="123" spans="1:5" x14ac:dyDescent="0.3">
      <c r="A123" s="17"/>
    </row>
    <row r="124" spans="1:5" x14ac:dyDescent="0.3">
      <c r="A124" s="17"/>
    </row>
    <row r="125" spans="1:5" x14ac:dyDescent="0.3">
      <c r="A125" s="10"/>
    </row>
    <row r="126" spans="1:5" ht="39" customHeight="1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  <c r="E127" s="18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4"/>
      <c r="B135" s="15"/>
      <c r="C135" s="15"/>
      <c r="D135" s="15"/>
    </row>
    <row r="136" spans="1:4" x14ac:dyDescent="0.3">
      <c r="A136" s="10"/>
    </row>
    <row r="137" spans="1:4" x14ac:dyDescent="0.3">
      <c r="A137" s="10"/>
    </row>
    <row r="138" spans="1:4" x14ac:dyDescent="0.3">
      <c r="A138" s="10"/>
    </row>
    <row r="139" spans="1:4" x14ac:dyDescent="0.3">
      <c r="A139" s="19"/>
    </row>
  </sheetData>
  <mergeCells count="46">
    <mergeCell ref="A1:Q1"/>
    <mergeCell ref="A2:Q2"/>
    <mergeCell ref="A3:Q3"/>
    <mergeCell ref="A4:Q4"/>
    <mergeCell ref="A5:Q5"/>
    <mergeCell ref="C7:J7"/>
    <mergeCell ref="P11:Q11"/>
    <mergeCell ref="B11:O11"/>
    <mergeCell ref="A8:Q8"/>
    <mergeCell ref="A9:Q9"/>
    <mergeCell ref="A10:Q10"/>
    <mergeCell ref="C12:D15"/>
    <mergeCell ref="E12:H15"/>
    <mergeCell ref="I12:O12"/>
    <mergeCell ref="P12:Q13"/>
    <mergeCell ref="I13:J13"/>
    <mergeCell ref="K13:M13"/>
    <mergeCell ref="N13:O13"/>
    <mergeCell ref="I14:I17"/>
    <mergeCell ref="A87:G87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A81:H81"/>
    <mergeCell ref="A83:H83"/>
    <mergeCell ref="A84:G84"/>
    <mergeCell ref="A86:G86"/>
    <mergeCell ref="F82:I82"/>
    <mergeCell ref="D82:E82"/>
    <mergeCell ref="A98:Q98"/>
    <mergeCell ref="A99:Q99"/>
    <mergeCell ref="A101:Q101"/>
    <mergeCell ref="A102:Q102"/>
    <mergeCell ref="A106:O106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2021-07-23T10:39:01Z</cp:lastPrinted>
  <dcterms:created xsi:type="dcterms:W3CDTF">2017-04-04T05:41:18Z</dcterms:created>
  <dcterms:modified xsi:type="dcterms:W3CDTF">2022-10-20T06:33:46Z</dcterms:modified>
</cp:coreProperties>
</file>