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0DFF7720-6043-4413-9D53-B2C9BCD24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Лист1!$A$1:$E$160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8" i="1" l="1"/>
  <c r="D158" i="1"/>
  <c r="C158" i="1"/>
  <c r="E156" i="1"/>
  <c r="D156" i="1"/>
  <c r="C156" i="1"/>
  <c r="E154" i="1"/>
  <c r="D154" i="1"/>
  <c r="C154" i="1"/>
  <c r="C153" i="1" s="1"/>
  <c r="E151" i="1"/>
  <c r="D151" i="1"/>
  <c r="C151" i="1"/>
  <c r="E149" i="1"/>
  <c r="D149" i="1"/>
  <c r="C149" i="1"/>
  <c r="E147" i="1"/>
  <c r="D147" i="1"/>
  <c r="C147" i="1"/>
  <c r="E145" i="1"/>
  <c r="D145" i="1"/>
  <c r="C145" i="1"/>
  <c r="E142" i="1"/>
  <c r="D142" i="1"/>
  <c r="C142" i="1"/>
  <c r="E128" i="1"/>
  <c r="D128" i="1"/>
  <c r="C128" i="1"/>
  <c r="E126" i="1"/>
  <c r="D126" i="1"/>
  <c r="C126" i="1"/>
  <c r="E114" i="1"/>
  <c r="D114" i="1"/>
  <c r="D105" i="1" s="1"/>
  <c r="C114" i="1"/>
  <c r="E112" i="1"/>
  <c r="D112" i="1"/>
  <c r="C112" i="1"/>
  <c r="E110" i="1"/>
  <c r="D110" i="1"/>
  <c r="C110" i="1"/>
  <c r="E108" i="1"/>
  <c r="D108" i="1"/>
  <c r="C108" i="1"/>
  <c r="E106" i="1"/>
  <c r="D106" i="1"/>
  <c r="C106" i="1"/>
  <c r="E103" i="1"/>
  <c r="E102" i="1" s="1"/>
  <c r="D103" i="1"/>
  <c r="D102" i="1" s="1"/>
  <c r="C103" i="1"/>
  <c r="C102" i="1" s="1"/>
  <c r="E98" i="1"/>
  <c r="D98" i="1"/>
  <c r="C98" i="1"/>
  <c r="E94" i="1"/>
  <c r="D94" i="1"/>
  <c r="D91" i="1" s="1"/>
  <c r="C94" i="1"/>
  <c r="E91" i="1"/>
  <c r="C91" i="1"/>
  <c r="E86" i="1"/>
  <c r="D86" i="1"/>
  <c r="C86" i="1"/>
  <c r="E81" i="1"/>
  <c r="D81" i="1"/>
  <c r="C81" i="1"/>
  <c r="E79" i="1"/>
  <c r="D79" i="1"/>
  <c r="C79" i="1"/>
  <c r="E75" i="1"/>
  <c r="D75" i="1"/>
  <c r="C75" i="1"/>
  <c r="C58" i="1" s="1"/>
  <c r="C57" i="1" s="1"/>
  <c r="E73" i="1"/>
  <c r="D73" i="1"/>
  <c r="C73" i="1"/>
  <c r="E70" i="1"/>
  <c r="D70" i="1"/>
  <c r="C70" i="1"/>
  <c r="E67" i="1"/>
  <c r="D67" i="1"/>
  <c r="C67" i="1"/>
  <c r="E64" i="1"/>
  <c r="D64" i="1"/>
  <c r="C64" i="1"/>
  <c r="E59" i="1"/>
  <c r="D59" i="1"/>
  <c r="C59" i="1"/>
  <c r="E55" i="1"/>
  <c r="D55" i="1"/>
  <c r="C55" i="1"/>
  <c r="E53" i="1"/>
  <c r="D53" i="1"/>
  <c r="D52" i="1" s="1"/>
  <c r="C53" i="1"/>
  <c r="C52" i="1" s="1"/>
  <c r="E49" i="1"/>
  <c r="E48" i="1" s="1"/>
  <c r="D49" i="1"/>
  <c r="C49" i="1"/>
  <c r="D48" i="1"/>
  <c r="C48" i="1"/>
  <c r="E46" i="1"/>
  <c r="D46" i="1"/>
  <c r="D45" i="1" s="1"/>
  <c r="C46" i="1"/>
  <c r="C45" i="1" s="1"/>
  <c r="E45" i="1"/>
  <c r="E43" i="1"/>
  <c r="D43" i="1"/>
  <c r="C43" i="1"/>
  <c r="E41" i="1"/>
  <c r="D41" i="1"/>
  <c r="C41" i="1"/>
  <c r="E39" i="1"/>
  <c r="D39" i="1"/>
  <c r="C39" i="1"/>
  <c r="C38" i="1"/>
  <c r="E34" i="1"/>
  <c r="D34" i="1"/>
  <c r="D33" i="1" s="1"/>
  <c r="C34" i="1"/>
  <c r="E33" i="1"/>
  <c r="C33" i="1"/>
  <c r="E31" i="1"/>
  <c r="D31" i="1"/>
  <c r="C31" i="1"/>
  <c r="E29" i="1"/>
  <c r="D29" i="1"/>
  <c r="C29" i="1"/>
  <c r="E27" i="1"/>
  <c r="D27" i="1"/>
  <c r="C27" i="1"/>
  <c r="E24" i="1"/>
  <c r="D24" i="1"/>
  <c r="C24" i="1"/>
  <c r="E18" i="1"/>
  <c r="D18" i="1"/>
  <c r="C18" i="1"/>
  <c r="E12" i="1"/>
  <c r="E11" i="1" s="1"/>
  <c r="D12" i="1"/>
  <c r="D11" i="1" s="1"/>
  <c r="C12" i="1"/>
  <c r="C11" i="1"/>
  <c r="C37" i="1" l="1"/>
  <c r="C36" i="1" s="1"/>
  <c r="C105" i="1"/>
  <c r="E105" i="1"/>
  <c r="D38" i="1"/>
  <c r="D37" i="1" s="1"/>
  <c r="D36" i="1" s="1"/>
  <c r="D58" i="1"/>
  <c r="D57" i="1" s="1"/>
  <c r="E58" i="1"/>
  <c r="E57" i="1" s="1"/>
  <c r="C125" i="1"/>
  <c r="D125" i="1"/>
  <c r="D101" i="1" s="1"/>
  <c r="D100" i="1" s="1"/>
  <c r="E125" i="1"/>
  <c r="C23" i="1"/>
  <c r="D23" i="1"/>
  <c r="D10" i="1" s="1"/>
  <c r="E23" i="1"/>
  <c r="E10" i="1" s="1"/>
  <c r="E38" i="1"/>
  <c r="E37" i="1" s="1"/>
  <c r="E52" i="1"/>
  <c r="C101" i="1"/>
  <c r="C100" i="1" s="1"/>
  <c r="D153" i="1"/>
  <c r="E153" i="1"/>
  <c r="E101" i="1" s="1"/>
  <c r="E100" i="1" s="1"/>
  <c r="C10" i="1"/>
  <c r="C9" i="1" s="1"/>
  <c r="C160" i="1" s="1"/>
  <c r="E36" i="1" l="1"/>
  <c r="E9" i="1" s="1"/>
  <c r="E160" i="1" s="1"/>
  <c r="D9" i="1"/>
  <c r="D160" i="1" s="1"/>
</calcChain>
</file>

<file path=xl/sharedStrings.xml><?xml version="1.0" encoding="utf-8"?>
<sst xmlns="http://schemas.openxmlformats.org/spreadsheetml/2006/main" count="313" uniqueCount="279">
  <si>
    <t>Таблица № 6</t>
  </si>
  <si>
    <t xml:space="preserve">                                                                     к приложению № 1 Решения                                          Алексеевской районной Думы</t>
  </si>
  <si>
    <t>ОБЪЕМ ПОСТУПЛЕНИЯ ДОХОДОВ ПО ОСНОВНЫМ ИСТОЧНИКАМ В БЮДЖЕТ</t>
  </si>
  <si>
    <t>(тыс. руб.)</t>
  </si>
  <si>
    <t>Наименование показателей</t>
  </si>
  <si>
    <t xml:space="preserve">Коды по бюджетной классификации </t>
  </si>
  <si>
    <t>2022 год</t>
  </si>
  <si>
    <t>2023 год</t>
  </si>
  <si>
    <t>НАЛОГОВЫЕ И НЕНАЛОГОВЫЕ ДОХОДЫ</t>
  </si>
  <si>
    <t xml:space="preserve">000 1 00 00000 00 0000 000 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</si>
  <si>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</si>
  <si>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</si>
  <si>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</si>
  <si>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</si>
  <si>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</si>
  <si>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</si>
  <si>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</si>
  <si>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</si>
  <si>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</si>
  <si>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</si>
  <si>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182 1 01 02030 01 0000 110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</si>
  <si>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</si>
  <si>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182 1 01 02040 01 0000 110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</si>
  <si>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</si>
  <si>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</si>
  <si>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</si>
  <si>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</si>
  <si>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</si>
  <si>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</si>
  <si>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</si>
  <si>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</si>
  <si>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</si>
  <si>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</si>
  <si>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</si>
  <si>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</si>
  <si>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</si>
  <si>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000 1 05 01000 00 0000 000</t>
  </si>
  <si>
    <t>000 1 05 01011 01 0000 110</t>
  </si>
  <si>
    <t>000 1 05 01021 01 0000 110</t>
  </si>
  <si>
    <t>Единый налог на вмененный доход для отдельных видов деятельности</t>
  </si>
  <si>
    <t>000 1 05 02000 00 0000 110</t>
  </si>
  <si>
    <t>182 1 05 02010 02 0000 110</t>
  </si>
  <si>
    <t>Единый сельскохозяйственный налог</t>
  </si>
  <si>
    <t>000 1 05 03000 00 0000 110</t>
  </si>
  <si>
    <t>182 1 05 03010 01 0000 110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</si>
  <si>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</si>
  <si>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</si>
  <si>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</si>
  <si>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</si>
  <si>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</si>
  <si>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</si>
  <si>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</si>
  <si>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</si>
  <si>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</si>
  <si>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</si>
  <si>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</si>
  <si>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</si>
  <si>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</si>
  <si>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</si>
  <si>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</si>
  <si>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</si>
  <si>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</si>
  <si>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</si>
  <si>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</si>
  <si>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</si>
  <si>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</si>
  <si>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</si>
  <si>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902 1 11 05025 05 0000 120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</si>
  <si>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</si>
  <si>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000 1 11 05030 00 0000 120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</si>
  <si>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</si>
  <si>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t>902 1 11 05035 05 0000 120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</si>
  <si>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</si>
  <si>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</si>
  <si>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</si>
  <si>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</si>
  <si>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</si>
  <si>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</si>
  <si>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 xml:space="preserve">Плата за размещение отходов производства </t>
  </si>
  <si>
    <t>048 1 12 01041 01 0000 120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</si>
  <si>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</si>
  <si>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</si>
  <si>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</si>
  <si>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</si>
  <si>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</si>
  <si>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</si>
  <si>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 xml:space="preserve">Доходы от продажи земельных участков, находящихся в государственной и муниципальной  собственности </t>
  </si>
  <si>
    <t xml:space="preserve">000 1 14 06000 00 0000 430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</si>
  <si>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</si>
  <si>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</si>
  <si>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</si>
  <si>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</si>
  <si>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</si>
  <si>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803 1 16 01000 01 0000 140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</si>
  <si>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</si>
  <si>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</si>
  <si>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803 1 16 01053 01 0059 140</t>
  </si>
  <si>
    <t>803 1 16 01053 01 9000 140</t>
  </si>
  <si>
    <t>902 1 16 01053 01 0035 140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</si>
  <si>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</si>
  <si>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</si>
  <si>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803 1 16 01063 01 0009 140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</si>
  <si>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</si>
  <si>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</si>
  <si>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</si>
  <si>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803 1 16 01073 01 0019 140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</si>
  <si>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</si>
  <si>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</si>
  <si>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</si>
  <si>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803 1 16 01083 01 0037 140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</si>
  <si>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</si>
  <si>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</si>
  <si>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803 1 16 01133 01 9000 140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</si>
  <si>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</si>
  <si>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</si>
  <si>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803 1 16 01153 01 0006 140</t>
  </si>
  <si>
    <t>803 1 16 01153 01 0351 140</t>
  </si>
  <si>
    <t>803 1 16 01153 01 9000 140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</si>
  <si>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</si>
  <si>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</si>
  <si>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803 1 16 01193 01 0005 140</t>
  </si>
  <si>
    <t>803 1 16 01193 01 0013 140</t>
  </si>
  <si>
    <t>803 1 16 01193 01 9000 140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</si>
  <si>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</si>
  <si>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</si>
  <si>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803 1 16 01203 01 0008 140</t>
  </si>
  <si>
    <t>803 1 16 01203 01 9000 140</t>
  </si>
  <si>
    <t>902 1 16 01203 010021 140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</si>
  <si>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</si>
  <si>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</si>
  <si>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</si>
  <si>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076 1 16 10123 01 0051 140</t>
  </si>
  <si>
    <t>188 1 16 10123 01 0051 140</t>
  </si>
  <si>
    <t>844 1 16 10123 01 0000 140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</si>
  <si>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</si>
  <si>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</si>
  <si>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БЕЗВОЗМЕЗДНЫЕ ПОСТУПЛЕНИЯ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</si>
  <si>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</si>
  <si>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</si>
  <si>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</si>
  <si>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</si>
  <si>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</si>
  <si>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</si>
  <si>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000 2 02  15001 00 0000 150</t>
  </si>
  <si>
    <t>Дотации бюджетам муницпальных районов  на выравнивание бюджетной обеспеченности</t>
  </si>
  <si>
    <t>902 2 02 15001 05 0000 150</t>
  </si>
  <si>
    <r>
      <t xml:space="preserve">Субсидии бюджетам </t>
    </r>
    <r>
      <rPr>
        <b/>
        <sz val="9"/>
        <color indexed="8"/>
        <rFont val="Times New Roman"/>
        <family val="1"/>
        <charset val="204"/>
      </rPr>
      <t>бюджетной системы</t>
    </r>
    <r>
      <rPr>
        <b/>
        <sz val="9"/>
        <rFont val="Times New Roman"/>
        <family val="1"/>
        <charset val="204"/>
      </rPr>
      <t xml:space="preserve"> Российской Федерации (межбюджетные субсидии)</t>
    </r>
  </si>
  <si>
    <t>000 2 02 20000 00 0000 150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</si>
  <si>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</si>
  <si>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</si>
  <si>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</si>
  <si>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</si>
  <si>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</si>
  <si>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</si>
  <si>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</si>
  <si>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</si>
  <si>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  <charset val="204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</si>
  <si>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t>000 2 02 25304 00 0000 150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</si>
  <si>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10"/>
        <color indexed="8"/>
        <rFont val="Times New Roman"/>
        <family val="1"/>
        <charset val="204"/>
      </rPr>
      <t xml:space="preserve">  Волгоградской области                                                                                        </t>
    </r>
    <r>
      <rPr>
        <sz val="9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</si>
  <si>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902 2 02 25304 05 0000 150</t>
  </si>
  <si>
    <t>Прочие субсидии , в том числе:</t>
  </si>
  <si>
    <t>000 2 02 29999 05 0000 150</t>
  </si>
  <si>
    <t>Субсидии на обеспечение сбалансированности  местных бюджетов бюджетам муниципальных образований</t>
  </si>
  <si>
    <t>902 2 02 29999 05 0000 150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</si>
  <si>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</si>
  <si>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</si>
  <si>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</si>
  <si>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</si>
  <si>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</t>
  </si>
  <si>
    <t xml:space="preserve">Субсидии из областного бюджета бюджетам муницпальных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</si>
  <si>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</si>
  <si>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Субвенция бюджетам субъектов Российской Федерации и муниципальных образований</t>
  </si>
  <si>
    <t>000 2 02 30000 00 0000 150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</si>
  <si>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</si>
  <si>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</si>
  <si>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</si>
  <si>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>902 2 02 30022 05 0000 150</t>
  </si>
  <si>
    <t>Субвенции местным бюджетам на выполнение передаваемых полномочий субъектов Российской Федерации</t>
  </si>
  <si>
    <t xml:space="preserve">000 2 02 30024 00 0000 150 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</si>
  <si>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</si>
  <si>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>902 2 02 30024 05  0000 150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</si>
  <si>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</si>
  <si>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</si>
  <si>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</si>
  <si>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</si>
  <si>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</si>
  <si>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</si>
  <si>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</si>
  <si>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</si>
  <si>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</si>
  <si>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</si>
  <si>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</si>
  <si>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</si>
  <si>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</si>
  <si>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</si>
  <si>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</si>
  <si>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</si>
  <si>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>902 2 02 30027 05 0000 150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</si>
  <si>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</si>
  <si>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</si>
  <si>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</si>
  <si>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</si>
  <si>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902 2 02 30029 05 0000 150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</si>
  <si>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</si>
  <si>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</si>
  <si>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</si>
  <si>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902 2 02 35120 05 0000 150</t>
  </si>
  <si>
    <t>Субвенции бюджетам на проведение Всероссийской переписи населения в 2021 году</t>
  </si>
  <si>
    <t>000 2 02 35469 00 0000 150</t>
  </si>
  <si>
    <t>Субвенции бюджетам муниципальных районов на проведение Всероссийской переписи населения 2021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</si>
  <si>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</si>
  <si>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</si>
  <si>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</si>
  <si>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</si>
  <si>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r>
      <t xml:space="preserve">902 2 02 35930 05 0000 150              </t>
    </r>
    <r>
      <rPr>
        <b/>
        <sz val="10.5"/>
        <rFont val="Times New Roman"/>
        <family val="1"/>
        <charset val="204"/>
      </rPr>
      <t xml:space="preserve">    </t>
    </r>
  </si>
  <si>
    <t>Иные  межбюджетные трансферты</t>
  </si>
  <si>
    <t>000 2 02 40000 00 0000 150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</si>
  <si>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</si>
  <si>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000 2 02 40014  00 0000 150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</si>
  <si>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</si>
  <si>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902 2 02 40014 05 0000 150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</si>
  <si>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</si>
  <si>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</si>
  <si>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</si>
  <si>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</si>
  <si>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 xml:space="preserve">                    </t>
  </si>
  <si>
    <t>Прочие межбюджетные трансферты, передаваемые бюджетам</t>
  </si>
  <si>
    <t>000 2 02 49999 00 0000 150</t>
  </si>
  <si>
    <t xml:space="preserve">Иные 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</si>
  <si>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90 2 2 02 49999 05 0000 150</t>
  </si>
  <si>
    <t xml:space="preserve">   ИТОГО  ДОХОДОВ</t>
  </si>
  <si>
    <t xml:space="preserve"> АЛЕКСЕЕВСКОГО МУНИЦИПАЛЬНОГО РАЙОНА НА 2022 И ПЛАНОВЫЙ ПЕРИОД 2023-2024 ГОДОВ.</t>
  </si>
  <si>
    <t>2024 год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</si>
  <si>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</si>
  <si>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</si>
  <si>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</si>
  <si>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РФ)</t>
  </si>
  <si>
    <t>Прочие доходы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</si>
  <si>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</si>
  <si>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000 1 11 09040 00 0000 120</t>
  </si>
  <si>
    <t>902 1 11 09045 05 0000 120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</si>
  <si>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</si>
  <si>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</si>
  <si>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</si>
  <si>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</si>
  <si>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</si>
  <si>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</si>
  <si>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</si>
  <si>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803 1 16 01063 01 0101 140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</si>
  <si>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</si>
  <si>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803 1 16 01083 01 0281 140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</si>
  <si>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</si>
  <si>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</si>
  <si>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</si>
  <si>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</si>
  <si>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</si>
  <si>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803 1 16 01173 01 9000 140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</si>
  <si>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</si>
  <si>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</si>
  <si>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</si>
  <si>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803 1 16 01193 01 0029 140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</si>
  <si>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</si>
  <si>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</si>
  <si>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803 1 16 01203 01 0007 140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</si>
  <si>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</si>
  <si>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</si>
  <si>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</si>
  <si>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000 1 16 10129 01 0000 140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</si>
  <si>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</si>
  <si>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</si>
  <si>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</si>
  <si>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902 1 16 02020 02 0000 140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</si>
  <si>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</si>
  <si>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</si>
  <si>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</si>
  <si>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</si>
  <si>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муницпальных образований на содержание объектов благоустройства</t>
  </si>
  <si>
    <t>Субсидии бюджетам муницпальных образований на обеспечение питьевым водоснабжением населения</t>
  </si>
  <si>
    <t>от "_  30   _"__декабря__2021 г.№__37/227__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</si>
</sst>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?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77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Border="1" applyAlignment="1"/>
    <xf numFmtId="0" fontId="7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2" fontId="0" fillId="0" borderId="0" xfId="0" applyNumberFormat="1"/>
    <xf numFmtId="0" fontId="14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right"/>
    </xf>
    <xf numFmtId="49" fontId="15" fillId="0" borderId="1" xfId="0" applyNumberFormat="1" applyFont="1" applyBorder="1" applyAlignment="1" applyProtection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 applyProtection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 readingOrder="1"/>
    </xf>
    <xf numFmtId="0" fontId="15" fillId="0" borderId="1" xfId="0" applyFont="1" applyFill="1" applyBorder="1" applyAlignment="1">
      <alignment horizontal="center"/>
    </xf>
    <xf numFmtId="0" fontId="1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>
      <alignment wrapText="1"/>
    </xf>
    <xf numFmtId="0" fontId="0" fillId="0" borderId="0" xfId="0" applyFill="1"/>
    <xf numFmtId="0" fontId="14" fillId="0" borderId="4" xfId="1" applyNumberFormat="1" applyFont="1" applyFill="1" applyBorder="1" applyAlignment="1" applyProtection="1">
      <alignment vertical="center" wrapText="1"/>
      <protection locked="0"/>
    </xf>
    <xf numFmtId="0" fontId="14" fillId="0" borderId="1" xfId="1" applyNumberFormat="1" applyFont="1" applyFill="1" applyBorder="1" applyAlignment="1" applyProtection="1">
      <alignment vertical="center" wrapText="1" readingOrder="1"/>
      <protection locked="0"/>
    </xf>
    <xf numFmtId="0" fontId="13" fillId="0" borderId="4" xfId="1" applyNumberFormat="1" applyFont="1" applyFill="1" applyBorder="1" applyAlignment="1" applyProtection="1">
      <alignment vertical="center" wrapText="1" readingOrder="1"/>
      <protection locked="0"/>
    </xf>
    <xf numFmtId="0" fontId="12" fillId="0" borderId="1" xfId="0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3" fillId="0" borderId="0" xfId="0" applyFont="1"/>
    <xf numFmtId="4" fontId="9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Фонд компенсаци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view="pageBreakPreview" zoomScale="75" zoomScaleNormal="100" zoomScaleSheetLayoutView="75" workbookViewId="0">
      <selection activeCell="B16" sqref="B16"/>
    </sheetView>
  </sheetViews>
  <sheetFormatPr defaultRowHeight="15" x14ac:dyDescent="0.25"/>
  <cols>
    <col min="1" max="1" width="57.28515625" style="60" customWidth="1"/>
    <col min="2" max="2" width="35.28515625" customWidth="1"/>
    <col min="3" max="3" width="15.28515625" customWidth="1"/>
    <col min="4" max="4" width="14.7109375" customWidth="1"/>
    <col min="5" max="5" width="14.28515625" customWidth="1"/>
  </cols>
  <sheetData>
    <row r="1" spans="1:10" x14ac:dyDescent="0.25">
      <c r="A1" s="1"/>
      <c r="B1" s="74" t="s">
        <v>0</v>
      </c>
      <c r="C1" s="74"/>
      <c r="D1" s="74"/>
      <c r="E1" s="74"/>
    </row>
    <row r="2" spans="1:10" x14ac:dyDescent="0.25">
      <c r="A2" s="2"/>
      <c r="B2" s="75" t="s">
        <v>1</v>
      </c>
      <c r="C2" s="75"/>
      <c r="D2" s="75"/>
      <c r="E2" s="75"/>
    </row>
    <row r="3" spans="1:10" ht="15.75" x14ac:dyDescent="0.25">
      <c r="A3" s="3"/>
      <c r="B3" s="74" t="s">
        <v>278</v>
      </c>
      <c r="C3" s="74"/>
      <c r="D3" s="74"/>
      <c r="E3" s="74"/>
    </row>
    <row r="4" spans="1:10" ht="15.75" x14ac:dyDescent="0.25">
      <c r="A4" s="76" t="s">
        <v>2</v>
      </c>
      <c r="B4" s="76"/>
      <c r="C4" s="76"/>
      <c r="D4" s="76"/>
      <c r="E4" s="76"/>
      <c r="F4" s="4"/>
    </row>
    <row r="5" spans="1:10" ht="15.75" x14ac:dyDescent="0.25">
      <c r="A5" s="76" t="s">
        <v>231</v>
      </c>
      <c r="B5" s="76"/>
      <c r="C5" s="76"/>
      <c r="D5" s="76"/>
      <c r="E5" s="76"/>
      <c r="F5" s="5"/>
    </row>
    <row r="6" spans="1:10" ht="15.75" x14ac:dyDescent="0.25">
      <c r="A6" s="6"/>
      <c r="B6" s="7"/>
      <c r="C6" s="7"/>
      <c r="D6" s="72" t="s">
        <v>3</v>
      </c>
      <c r="E6" s="73"/>
      <c r="F6" s="4"/>
    </row>
    <row r="7" spans="1:10" ht="28.5" x14ac:dyDescent="0.25">
      <c r="A7" s="8" t="s">
        <v>4</v>
      </c>
      <c r="B7" s="9" t="s">
        <v>5</v>
      </c>
      <c r="C7" s="8" t="s">
        <v>6</v>
      </c>
      <c r="D7" s="8" t="s">
        <v>7</v>
      </c>
      <c r="E7" s="8" t="s">
        <v>232</v>
      </c>
      <c r="G7" s="10"/>
      <c r="H7" s="10"/>
      <c r="I7" s="10"/>
    </row>
    <row r="8" spans="1:10" x14ac:dyDescent="0.25">
      <c r="A8" s="11">
        <v>1</v>
      </c>
      <c r="B8" s="12">
        <v>2</v>
      </c>
      <c r="C8" s="13">
        <v>3</v>
      </c>
      <c r="D8" s="13">
        <v>4</v>
      </c>
      <c r="E8" s="13">
        <v>5</v>
      </c>
    </row>
    <row r="9" spans="1:10" ht="15.75" x14ac:dyDescent="0.25">
      <c r="A9" s="14" t="s">
        <v>8</v>
      </c>
      <c r="B9" s="15" t="s">
        <v>9</v>
      </c>
      <c r="C9" s="61">
        <f>SUM(C10+C36)</f>
        <v>150340.09999999998</v>
      </c>
      <c r="D9" s="61">
        <f>SUM(D10+D36)</f>
        <v>152956.79999999999</v>
      </c>
      <c r="E9" s="61">
        <f>SUM(E10+E36)</f>
        <v>155924.39999999997</v>
      </c>
    </row>
    <row r="10" spans="1:10" ht="15.75" x14ac:dyDescent="0.25">
      <c r="A10" s="14" t="s">
        <v>10</v>
      </c>
      <c r="B10" s="15"/>
      <c r="C10" s="61">
        <f>SUM(C11+C23+C33+C18)</f>
        <v>140875.49999999997</v>
      </c>
      <c r="D10" s="61">
        <f>SUM(D11+D23+D33+D18)</f>
        <v>143275.29999999999</v>
      </c>
      <c r="E10" s="61">
        <f>SUM(E11+E23+E33+E18)</f>
        <v>146058.89999999997</v>
      </c>
    </row>
    <row r="11" spans="1:10" ht="15.75" x14ac:dyDescent="0.25">
      <c r="A11" s="14" t="s">
        <v>11</v>
      </c>
      <c r="B11" s="15" t="s">
        <v>12</v>
      </c>
      <c r="C11" s="61">
        <f>SUM(C12)</f>
        <v>122605.09999999999</v>
      </c>
      <c r="D11" s="61">
        <f>SUM(D12)</f>
        <v>124924</v>
      </c>
      <c r="E11" s="61">
        <f>SUM(E12)</f>
        <v>127387.09999999999</v>
      </c>
      <c r="G11" s="16"/>
      <c r="H11" s="16"/>
      <c r="I11" s="16"/>
      <c r="J11" s="16"/>
    </row>
    <row r="12" spans="1:10" ht="15.75" x14ac:dyDescent="0.25">
      <c r="A12" s="14" t="s">
        <v>13</v>
      </c>
      <c r="B12" s="15" t="s">
        <v>14</v>
      </c>
      <c r="C12" s="61">
        <f>SUM(C13+C14+C16+C15+C17)</f>
        <v>122605.09999999999</v>
      </c>
      <c r="D12" s="61">
        <f t="shared" ref="D12:E12" si="0">SUM(D13+D14+D16+D15+D17)</f>
        <v>124924</v>
      </c>
      <c r="E12" s="61">
        <f t="shared" si="0"/>
        <v>127387.09999999999</v>
      </c>
    </row>
    <row r="13" spans="1:10" ht="48.75" x14ac:dyDescent="0.25">
      <c r="A13" s="17" t="s">
        <v>15</v>
      </c>
      <c r="B13" s="18" t="s">
        <v>16</v>
      </c>
      <c r="C13" s="62">
        <v>120205.5</v>
      </c>
      <c r="D13" s="62">
        <v>122402.7</v>
      </c>
      <c r="E13" s="62">
        <v>124736.4</v>
      </c>
      <c r="G13" s="19"/>
      <c r="H13" s="19"/>
      <c r="I13" s="19"/>
      <c r="J13" s="19"/>
    </row>
    <row r="14" spans="1:10" ht="72.75" x14ac:dyDescent="0.25">
      <c r="A14" s="17" t="s">
        <v>17</v>
      </c>
      <c r="B14" s="18" t="s">
        <v>18</v>
      </c>
      <c r="C14" s="62">
        <v>257.7</v>
      </c>
      <c r="D14" s="62">
        <v>262.10000000000002</v>
      </c>
      <c r="E14" s="62">
        <v>267.2</v>
      </c>
      <c r="G14" s="19"/>
      <c r="H14" s="19"/>
      <c r="I14" s="19"/>
      <c r="J14" s="19"/>
    </row>
    <row r="15" spans="1:10" ht="36.75" x14ac:dyDescent="0.25">
      <c r="A15" s="17" t="s">
        <v>19</v>
      </c>
      <c r="B15" s="18" t="s">
        <v>20</v>
      </c>
      <c r="C15" s="63">
        <v>574.4</v>
      </c>
      <c r="D15" s="62">
        <v>585.4</v>
      </c>
      <c r="E15" s="62">
        <v>595.9</v>
      </c>
      <c r="G15" s="19"/>
      <c r="H15" s="19"/>
      <c r="I15" s="19"/>
      <c r="J15" s="19"/>
    </row>
    <row r="16" spans="1:10" ht="60.75" x14ac:dyDescent="0.25">
      <c r="A16" s="17" t="s">
        <v>21</v>
      </c>
      <c r="B16" s="18" t="s">
        <v>22</v>
      </c>
      <c r="C16" s="63">
        <v>278.8</v>
      </c>
      <c r="D16" s="62">
        <v>297.7</v>
      </c>
      <c r="E16" s="62">
        <v>318</v>
      </c>
    </row>
    <row r="17" spans="1:6" ht="96.75" x14ac:dyDescent="0.25">
      <c r="A17" s="37" t="s">
        <v>233</v>
      </c>
      <c r="B17" s="28" t="s">
        <v>234</v>
      </c>
      <c r="C17" s="63">
        <v>1288.7</v>
      </c>
      <c r="D17" s="63">
        <v>1376.1</v>
      </c>
      <c r="E17" s="63">
        <v>1469.6</v>
      </c>
    </row>
    <row r="18" spans="1:6" ht="24.75" x14ac:dyDescent="0.25">
      <c r="A18" s="20" t="s">
        <v>23</v>
      </c>
      <c r="B18" s="21" t="s">
        <v>24</v>
      </c>
      <c r="C18" s="61">
        <f>SUM(C19:C22)</f>
        <v>8742.4</v>
      </c>
      <c r="D18" s="61">
        <f>SUM(D19:D22)</f>
        <v>8744.3000000000011</v>
      </c>
      <c r="E18" s="61">
        <f>SUM(E19:E22)</f>
        <v>8913.7999999999993</v>
      </c>
      <c r="F18" s="22"/>
    </row>
    <row r="19" spans="1:6" ht="72.75" x14ac:dyDescent="0.25">
      <c r="A19" s="17" t="s">
        <v>25</v>
      </c>
      <c r="B19" s="23" t="s">
        <v>26</v>
      </c>
      <c r="C19" s="63">
        <v>3952.7</v>
      </c>
      <c r="D19" s="63">
        <v>3912.2</v>
      </c>
      <c r="E19" s="63">
        <v>3924.6</v>
      </c>
    </row>
    <row r="20" spans="1:6" ht="84.75" x14ac:dyDescent="0.25">
      <c r="A20" s="24" t="s">
        <v>27</v>
      </c>
      <c r="B20" s="23" t="s">
        <v>28</v>
      </c>
      <c r="C20" s="63">
        <v>21.9</v>
      </c>
      <c r="D20" s="63">
        <v>21.9</v>
      </c>
      <c r="E20" s="63">
        <v>22.7</v>
      </c>
    </row>
    <row r="21" spans="1:6" ht="72" x14ac:dyDescent="0.25">
      <c r="A21" s="25" t="s">
        <v>29</v>
      </c>
      <c r="B21" s="23" t="s">
        <v>30</v>
      </c>
      <c r="C21" s="63">
        <v>5263.4</v>
      </c>
      <c r="D21" s="63">
        <v>5295</v>
      </c>
      <c r="E21" s="63">
        <v>5470.1</v>
      </c>
    </row>
    <row r="22" spans="1:6" ht="72" x14ac:dyDescent="0.25">
      <c r="A22" s="26" t="s">
        <v>31</v>
      </c>
      <c r="B22" s="23" t="s">
        <v>32</v>
      </c>
      <c r="C22" s="63">
        <v>-495.6</v>
      </c>
      <c r="D22" s="63">
        <v>-484.8</v>
      </c>
      <c r="E22" s="63">
        <v>-503.6</v>
      </c>
    </row>
    <row r="23" spans="1:6" ht="15.75" x14ac:dyDescent="0.25">
      <c r="A23" s="14" t="s">
        <v>33</v>
      </c>
      <c r="B23" s="15" t="s">
        <v>34</v>
      </c>
      <c r="C23" s="61">
        <f>SUM(C27+C29+C31)+C24</f>
        <v>7918</v>
      </c>
      <c r="D23" s="61">
        <f t="shared" ref="D23:E23" si="1">SUM(D27+D29+D31)+D24</f>
        <v>7997</v>
      </c>
      <c r="E23" s="61">
        <f t="shared" si="1"/>
        <v>8148</v>
      </c>
    </row>
    <row r="24" spans="1:6" ht="24.75" x14ac:dyDescent="0.25">
      <c r="A24" s="14" t="s">
        <v>35</v>
      </c>
      <c r="B24" s="15" t="s">
        <v>36</v>
      </c>
      <c r="C24" s="61">
        <f>C25+C26</f>
        <v>882</v>
      </c>
      <c r="D24" s="61">
        <f t="shared" ref="D24:E24" si="2">D25+D26</f>
        <v>917</v>
      </c>
      <c r="E24" s="61">
        <f t="shared" si="2"/>
        <v>954</v>
      </c>
    </row>
    <row r="25" spans="1:6" ht="24.75" x14ac:dyDescent="0.25">
      <c r="A25" s="27" t="s">
        <v>235</v>
      </c>
      <c r="B25" s="18" t="s">
        <v>37</v>
      </c>
      <c r="C25" s="63">
        <v>505</v>
      </c>
      <c r="D25" s="63">
        <v>515</v>
      </c>
      <c r="E25" s="63">
        <v>525</v>
      </c>
    </row>
    <row r="26" spans="1:6" ht="36.75" x14ac:dyDescent="0.25">
      <c r="A26" s="27" t="s">
        <v>236</v>
      </c>
      <c r="B26" s="18" t="s">
        <v>38</v>
      </c>
      <c r="C26" s="63">
        <v>377</v>
      </c>
      <c r="D26" s="63">
        <v>402</v>
      </c>
      <c r="E26" s="63">
        <v>429</v>
      </c>
    </row>
    <row r="27" spans="1:6" ht="24.75" x14ac:dyDescent="0.25">
      <c r="A27" s="14" t="s">
        <v>39</v>
      </c>
      <c r="B27" s="15" t="s">
        <v>40</v>
      </c>
      <c r="C27" s="61">
        <f>C28</f>
        <v>50</v>
      </c>
      <c r="D27" s="61">
        <f>D28</f>
        <v>0</v>
      </c>
      <c r="E27" s="61">
        <f>E28</f>
        <v>0</v>
      </c>
    </row>
    <row r="28" spans="1:6" ht="15.75" x14ac:dyDescent="0.25">
      <c r="A28" s="27" t="s">
        <v>39</v>
      </c>
      <c r="B28" s="18" t="s">
        <v>41</v>
      </c>
      <c r="C28" s="63">
        <v>50</v>
      </c>
      <c r="D28" s="63">
        <v>0</v>
      </c>
      <c r="E28" s="63">
        <v>0</v>
      </c>
    </row>
    <row r="29" spans="1:6" ht="15.75" x14ac:dyDescent="0.25">
      <c r="A29" s="14" t="s">
        <v>42</v>
      </c>
      <c r="B29" s="15" t="s">
        <v>43</v>
      </c>
      <c r="C29" s="61">
        <f>C30</f>
        <v>5787</v>
      </c>
      <c r="D29" s="61">
        <f>D30</f>
        <v>5833</v>
      </c>
      <c r="E29" s="61">
        <f>E30</f>
        <v>5897</v>
      </c>
    </row>
    <row r="30" spans="1:6" ht="15.75" x14ac:dyDescent="0.25">
      <c r="A30" s="27" t="s">
        <v>42</v>
      </c>
      <c r="B30" s="28" t="s">
        <v>44</v>
      </c>
      <c r="C30" s="63">
        <v>5787</v>
      </c>
      <c r="D30" s="63">
        <v>5833</v>
      </c>
      <c r="E30" s="63">
        <v>5897</v>
      </c>
    </row>
    <row r="31" spans="1:6" ht="24.75" x14ac:dyDescent="0.25">
      <c r="A31" s="14" t="s">
        <v>45</v>
      </c>
      <c r="B31" s="21" t="s">
        <v>46</v>
      </c>
      <c r="C31" s="61">
        <f>C32</f>
        <v>1199</v>
      </c>
      <c r="D31" s="61">
        <f>D32</f>
        <v>1247</v>
      </c>
      <c r="E31" s="61">
        <f>E32</f>
        <v>1297</v>
      </c>
    </row>
    <row r="32" spans="1:6" ht="24.75" x14ac:dyDescent="0.25">
      <c r="A32" s="27" t="s">
        <v>47</v>
      </c>
      <c r="B32" s="28" t="s">
        <v>48</v>
      </c>
      <c r="C32" s="63">
        <v>1199</v>
      </c>
      <c r="D32" s="63">
        <v>1247</v>
      </c>
      <c r="E32" s="63">
        <v>1297</v>
      </c>
    </row>
    <row r="33" spans="1:5" ht="15.75" x14ac:dyDescent="0.25">
      <c r="A33" s="14" t="s">
        <v>49</v>
      </c>
      <c r="B33" s="15" t="s">
        <v>50</v>
      </c>
      <c r="C33" s="61">
        <f t="shared" ref="C33:E34" si="3">SUM(C34)</f>
        <v>1610</v>
      </c>
      <c r="D33" s="61">
        <f t="shared" si="3"/>
        <v>1610</v>
      </c>
      <c r="E33" s="61">
        <f t="shared" si="3"/>
        <v>1610</v>
      </c>
    </row>
    <row r="34" spans="1:5" ht="24.75" x14ac:dyDescent="0.25">
      <c r="A34" s="27" t="s">
        <v>51</v>
      </c>
      <c r="B34" s="18" t="s">
        <v>52</v>
      </c>
      <c r="C34" s="63">
        <f t="shared" si="3"/>
        <v>1610</v>
      </c>
      <c r="D34" s="63">
        <f t="shared" si="3"/>
        <v>1610</v>
      </c>
      <c r="E34" s="63">
        <f t="shared" si="3"/>
        <v>1610</v>
      </c>
    </row>
    <row r="35" spans="1:5" ht="36.75" x14ac:dyDescent="0.25">
      <c r="A35" s="27" t="s">
        <v>53</v>
      </c>
      <c r="B35" s="18" t="s">
        <v>54</v>
      </c>
      <c r="C35" s="63">
        <v>1610</v>
      </c>
      <c r="D35" s="63">
        <v>1610</v>
      </c>
      <c r="E35" s="63">
        <v>1610</v>
      </c>
    </row>
    <row r="36" spans="1:5" ht="15.75" x14ac:dyDescent="0.25">
      <c r="A36" s="14" t="s">
        <v>55</v>
      </c>
      <c r="B36" s="18"/>
      <c r="C36" s="61">
        <f>SUM(C37+C48+C52+C57)</f>
        <v>9464.6</v>
      </c>
      <c r="D36" s="61">
        <f>SUM(D37+D48+D52+D57)</f>
        <v>9681.5</v>
      </c>
      <c r="E36" s="61">
        <f>SUM(E37+E48+E52+E57)</f>
        <v>9865.5</v>
      </c>
    </row>
    <row r="37" spans="1:5" ht="24.75" x14ac:dyDescent="0.25">
      <c r="A37" s="14" t="s">
        <v>56</v>
      </c>
      <c r="B37" s="15" t="s">
        <v>57</v>
      </c>
      <c r="C37" s="61">
        <f>SUM(C38+C45)</f>
        <v>8253.1</v>
      </c>
      <c r="D37" s="61">
        <f>SUM(D38+D45)</f>
        <v>8362</v>
      </c>
      <c r="E37" s="61">
        <f>SUM(E38+E45)</f>
        <v>8472</v>
      </c>
    </row>
    <row r="38" spans="1:5" ht="60.75" x14ac:dyDescent="0.25">
      <c r="A38" s="29" t="s">
        <v>58</v>
      </c>
      <c r="B38" s="18" t="s">
        <v>59</v>
      </c>
      <c r="C38" s="63">
        <f>SUM(C39+C43+C41)</f>
        <v>8248.1</v>
      </c>
      <c r="D38" s="63">
        <f>SUM(D39+D43+D41)</f>
        <v>8356</v>
      </c>
      <c r="E38" s="63">
        <f>SUM(E39+E43+E41)</f>
        <v>8465</v>
      </c>
    </row>
    <row r="39" spans="1:5" ht="48.75" x14ac:dyDescent="0.25">
      <c r="A39" s="30" t="s">
        <v>60</v>
      </c>
      <c r="B39" s="28" t="s">
        <v>61</v>
      </c>
      <c r="C39" s="63">
        <f>SUM(C40)</f>
        <v>6275</v>
      </c>
      <c r="D39" s="63">
        <f>SUM(D40)</f>
        <v>6325</v>
      </c>
      <c r="E39" s="63">
        <f>SUM(E40)</f>
        <v>6375</v>
      </c>
    </row>
    <row r="40" spans="1:5" ht="60.75" x14ac:dyDescent="0.25">
      <c r="A40" s="31" t="s">
        <v>62</v>
      </c>
      <c r="B40" s="28" t="s">
        <v>63</v>
      </c>
      <c r="C40" s="63">
        <v>6275</v>
      </c>
      <c r="D40" s="63">
        <v>6325</v>
      </c>
      <c r="E40" s="63">
        <v>6375</v>
      </c>
    </row>
    <row r="41" spans="1:5" ht="60.75" x14ac:dyDescent="0.25">
      <c r="A41" s="27" t="s">
        <v>64</v>
      </c>
      <c r="B41" s="18" t="s">
        <v>65</v>
      </c>
      <c r="C41" s="63">
        <f>C42</f>
        <v>1600</v>
      </c>
      <c r="D41" s="63">
        <f t="shared" ref="D41:E41" si="4">D42</f>
        <v>1650</v>
      </c>
      <c r="E41" s="63">
        <f t="shared" si="4"/>
        <v>1700</v>
      </c>
    </row>
    <row r="42" spans="1:5" ht="48.75" x14ac:dyDescent="0.25">
      <c r="A42" s="27" t="s">
        <v>66</v>
      </c>
      <c r="B42" s="18" t="s">
        <v>67</v>
      </c>
      <c r="C42" s="63">
        <v>1600</v>
      </c>
      <c r="D42" s="63">
        <v>1650</v>
      </c>
      <c r="E42" s="63">
        <v>1700</v>
      </c>
    </row>
    <row r="43" spans="1:5" ht="60.75" x14ac:dyDescent="0.25">
      <c r="A43" s="30" t="s">
        <v>68</v>
      </c>
      <c r="B43" s="18" t="s">
        <v>69</v>
      </c>
      <c r="C43" s="63">
        <f>SUM(C44)</f>
        <v>373.1</v>
      </c>
      <c r="D43" s="63">
        <f>SUM(D44)</f>
        <v>381</v>
      </c>
      <c r="E43" s="63">
        <f>SUM(E44)</f>
        <v>390</v>
      </c>
    </row>
    <row r="44" spans="1:5" ht="48.75" x14ac:dyDescent="0.25">
      <c r="A44" s="27" t="s">
        <v>70</v>
      </c>
      <c r="B44" s="18" t="s">
        <v>71</v>
      </c>
      <c r="C44" s="63">
        <v>373.1</v>
      </c>
      <c r="D44" s="63">
        <v>381</v>
      </c>
      <c r="E44" s="63">
        <v>390</v>
      </c>
    </row>
    <row r="45" spans="1:5" ht="60.75" x14ac:dyDescent="0.25">
      <c r="A45" s="32" t="s">
        <v>237</v>
      </c>
      <c r="B45" s="18" t="s">
        <v>238</v>
      </c>
      <c r="C45" s="63">
        <f t="shared" ref="C45:E46" si="5">SUM(C46)</f>
        <v>5</v>
      </c>
      <c r="D45" s="63">
        <f t="shared" si="5"/>
        <v>6</v>
      </c>
      <c r="E45" s="63">
        <f t="shared" si="5"/>
        <v>7</v>
      </c>
    </row>
    <row r="46" spans="1:5" ht="60.75" x14ac:dyDescent="0.25">
      <c r="A46" s="32" t="s">
        <v>237</v>
      </c>
      <c r="B46" s="18" t="s">
        <v>239</v>
      </c>
      <c r="C46" s="63">
        <f t="shared" si="5"/>
        <v>5</v>
      </c>
      <c r="D46" s="63">
        <f t="shared" si="5"/>
        <v>6</v>
      </c>
      <c r="E46" s="63">
        <f t="shared" si="5"/>
        <v>7</v>
      </c>
    </row>
    <row r="47" spans="1:5" ht="60.75" x14ac:dyDescent="0.25">
      <c r="A47" s="32" t="s">
        <v>237</v>
      </c>
      <c r="B47" s="18" t="s">
        <v>240</v>
      </c>
      <c r="C47" s="63">
        <v>5</v>
      </c>
      <c r="D47" s="63">
        <v>6</v>
      </c>
      <c r="E47" s="63">
        <v>7</v>
      </c>
    </row>
    <row r="48" spans="1:5" ht="15.75" x14ac:dyDescent="0.25">
      <c r="A48" s="14" t="s">
        <v>72</v>
      </c>
      <c r="B48" s="15" t="s">
        <v>73</v>
      </c>
      <c r="C48" s="61">
        <f>C49</f>
        <v>315</v>
      </c>
      <c r="D48" s="61">
        <f>D49</f>
        <v>325</v>
      </c>
      <c r="E48" s="61">
        <f>E49</f>
        <v>335</v>
      </c>
    </row>
    <row r="49" spans="1:5" ht="15.75" x14ac:dyDescent="0.25">
      <c r="A49" s="27" t="s">
        <v>74</v>
      </c>
      <c r="B49" s="18" t="s">
        <v>75</v>
      </c>
      <c r="C49" s="63">
        <f>C50+C51</f>
        <v>315</v>
      </c>
      <c r="D49" s="63">
        <f>D50+D51</f>
        <v>325</v>
      </c>
      <c r="E49" s="63">
        <f>E50+E51</f>
        <v>335</v>
      </c>
    </row>
    <row r="50" spans="1:5" ht="24.75" x14ac:dyDescent="0.25">
      <c r="A50" s="27" t="s">
        <v>76</v>
      </c>
      <c r="B50" s="18" t="s">
        <v>77</v>
      </c>
      <c r="C50" s="63">
        <v>235</v>
      </c>
      <c r="D50" s="63">
        <v>240</v>
      </c>
      <c r="E50" s="63">
        <v>245</v>
      </c>
    </row>
    <row r="51" spans="1:5" ht="15.75" x14ac:dyDescent="0.25">
      <c r="A51" s="27" t="s">
        <v>78</v>
      </c>
      <c r="B51" s="18" t="s">
        <v>79</v>
      </c>
      <c r="C51" s="63">
        <v>80</v>
      </c>
      <c r="D51" s="63">
        <v>85</v>
      </c>
      <c r="E51" s="63">
        <v>90</v>
      </c>
    </row>
    <row r="52" spans="1:5" ht="15.75" x14ac:dyDescent="0.25">
      <c r="A52" s="14" t="s">
        <v>80</v>
      </c>
      <c r="B52" s="15" t="s">
        <v>81</v>
      </c>
      <c r="C52" s="61">
        <f>SUM(C53+C55)</f>
        <v>411</v>
      </c>
      <c r="D52" s="61">
        <f>SUM(D53+D55)</f>
        <v>456</v>
      </c>
      <c r="E52" s="61">
        <f>SUM(E53+E55)</f>
        <v>466</v>
      </c>
    </row>
    <row r="53" spans="1:5" ht="60.75" x14ac:dyDescent="0.25">
      <c r="A53" s="32" t="s">
        <v>82</v>
      </c>
      <c r="B53" s="18" t="s">
        <v>83</v>
      </c>
      <c r="C53" s="63">
        <f>SUM(C54)</f>
        <v>115</v>
      </c>
      <c r="D53" s="63">
        <f>SUM(D54)</f>
        <v>160</v>
      </c>
      <c r="E53" s="63">
        <f>SUM(E54)</f>
        <v>170</v>
      </c>
    </row>
    <row r="54" spans="1:5" ht="60.75" x14ac:dyDescent="0.25">
      <c r="A54" s="29" t="s">
        <v>84</v>
      </c>
      <c r="B54" s="18" t="s">
        <v>85</v>
      </c>
      <c r="C54" s="63">
        <v>115</v>
      </c>
      <c r="D54" s="63">
        <v>160</v>
      </c>
      <c r="E54" s="63">
        <v>170</v>
      </c>
    </row>
    <row r="55" spans="1:5" ht="24" x14ac:dyDescent="0.25">
      <c r="A55" s="64" t="s">
        <v>86</v>
      </c>
      <c r="B55" s="18" t="s">
        <v>87</v>
      </c>
      <c r="C55" s="63">
        <f>C56</f>
        <v>296</v>
      </c>
      <c r="D55" s="63">
        <f>D56</f>
        <v>296</v>
      </c>
      <c r="E55" s="63">
        <f>E56</f>
        <v>296</v>
      </c>
    </row>
    <row r="56" spans="1:5" ht="36.75" x14ac:dyDescent="0.25">
      <c r="A56" s="17" t="s">
        <v>88</v>
      </c>
      <c r="B56" s="33" t="s">
        <v>89</v>
      </c>
      <c r="C56" s="63">
        <v>296</v>
      </c>
      <c r="D56" s="63">
        <v>296</v>
      </c>
      <c r="E56" s="63">
        <v>296</v>
      </c>
    </row>
    <row r="57" spans="1:5" ht="15.75" x14ac:dyDescent="0.25">
      <c r="A57" s="14" t="s">
        <v>90</v>
      </c>
      <c r="B57" s="15" t="s">
        <v>91</v>
      </c>
      <c r="C57" s="61">
        <f>C58</f>
        <v>485.5</v>
      </c>
      <c r="D57" s="61">
        <f t="shared" ref="D57:E57" si="6">D58</f>
        <v>538.5</v>
      </c>
      <c r="E57" s="61">
        <f t="shared" si="6"/>
        <v>592.5</v>
      </c>
    </row>
    <row r="58" spans="1:5" ht="24.75" x14ac:dyDescent="0.25">
      <c r="A58" s="17" t="s">
        <v>92</v>
      </c>
      <c r="B58" s="33" t="s">
        <v>93</v>
      </c>
      <c r="C58" s="61">
        <f>C59+C64+C67+C70+C73+C75+C81+C86+C91+C98+C79</f>
        <v>485.5</v>
      </c>
      <c r="D58" s="61">
        <f t="shared" ref="D58:E58" si="7">D59+D64+D67+D70+D73+D75+D81+D86+D91+D98+D79</f>
        <v>538.5</v>
      </c>
      <c r="E58" s="61">
        <f t="shared" si="7"/>
        <v>592.5</v>
      </c>
    </row>
    <row r="59" spans="1:5" ht="36.75" x14ac:dyDescent="0.25">
      <c r="A59" s="20" t="s">
        <v>94</v>
      </c>
      <c r="B59" s="34" t="s">
        <v>95</v>
      </c>
      <c r="C59" s="61">
        <f>C60+C61+C62+C63</f>
        <v>35</v>
      </c>
      <c r="D59" s="61">
        <f t="shared" ref="D59:E59" si="8">D60+D61+D62+D63</f>
        <v>43</v>
      </c>
      <c r="E59" s="61">
        <f t="shared" si="8"/>
        <v>51</v>
      </c>
    </row>
    <row r="60" spans="1:5" ht="84.75" x14ac:dyDescent="0.25">
      <c r="A60" s="37" t="s">
        <v>241</v>
      </c>
      <c r="B60" s="45" t="s">
        <v>96</v>
      </c>
      <c r="C60" s="62">
        <v>10</v>
      </c>
      <c r="D60" s="62">
        <v>12</v>
      </c>
      <c r="E60" s="62">
        <v>14</v>
      </c>
    </row>
    <row r="61" spans="1:5" ht="60.75" x14ac:dyDescent="0.25">
      <c r="A61" s="37" t="s">
        <v>242</v>
      </c>
      <c r="B61" s="45" t="s">
        <v>97</v>
      </c>
      <c r="C61" s="62">
        <v>8</v>
      </c>
      <c r="D61" s="62">
        <v>10</v>
      </c>
      <c r="E61" s="62">
        <v>12</v>
      </c>
    </row>
    <row r="62" spans="1:5" ht="84.75" x14ac:dyDescent="0.25">
      <c r="A62" s="37" t="s">
        <v>243</v>
      </c>
      <c r="B62" s="45" t="s">
        <v>98</v>
      </c>
      <c r="C62" s="62">
        <v>4</v>
      </c>
      <c r="D62" s="62">
        <v>6</v>
      </c>
      <c r="E62" s="62">
        <v>8</v>
      </c>
    </row>
    <row r="63" spans="1:5" ht="84.75" x14ac:dyDescent="0.25">
      <c r="A63" s="37" t="s">
        <v>244</v>
      </c>
      <c r="B63" s="45" t="s">
        <v>245</v>
      </c>
      <c r="C63" s="62">
        <v>13</v>
      </c>
      <c r="D63" s="62">
        <v>15</v>
      </c>
      <c r="E63" s="62">
        <v>17</v>
      </c>
    </row>
    <row r="64" spans="1:5" ht="60.75" x14ac:dyDescent="0.25">
      <c r="A64" s="20" t="s">
        <v>99</v>
      </c>
      <c r="B64" s="34" t="s">
        <v>100</v>
      </c>
      <c r="C64" s="61">
        <f>C65+C66</f>
        <v>55</v>
      </c>
      <c r="D64" s="61">
        <f t="shared" ref="D64:E64" si="9">D65+D66</f>
        <v>59</v>
      </c>
      <c r="E64" s="61">
        <f t="shared" si="9"/>
        <v>63</v>
      </c>
    </row>
    <row r="65" spans="1:5" ht="96.75" x14ac:dyDescent="0.25">
      <c r="A65" s="17" t="s">
        <v>246</v>
      </c>
      <c r="B65" s="33" t="s">
        <v>101</v>
      </c>
      <c r="C65" s="63">
        <v>48</v>
      </c>
      <c r="D65" s="63">
        <v>50</v>
      </c>
      <c r="E65" s="63">
        <v>52</v>
      </c>
    </row>
    <row r="66" spans="1:5" ht="72.75" x14ac:dyDescent="0.25">
      <c r="A66" s="17" t="s">
        <v>247</v>
      </c>
      <c r="B66" s="33" t="s">
        <v>248</v>
      </c>
      <c r="C66" s="63">
        <v>7</v>
      </c>
      <c r="D66" s="63">
        <v>9</v>
      </c>
      <c r="E66" s="63">
        <v>11</v>
      </c>
    </row>
    <row r="67" spans="1:5" ht="48.75" x14ac:dyDescent="0.25">
      <c r="A67" s="20" t="s">
        <v>102</v>
      </c>
      <c r="B67" s="34" t="s">
        <v>103</v>
      </c>
      <c r="C67" s="61">
        <f>C68+C69</f>
        <v>57</v>
      </c>
      <c r="D67" s="61">
        <f t="shared" ref="D67:E67" si="10">D68+D69</f>
        <v>61</v>
      </c>
      <c r="E67" s="61">
        <f t="shared" si="10"/>
        <v>65</v>
      </c>
    </row>
    <row r="68" spans="1:5" ht="48.75" x14ac:dyDescent="0.25">
      <c r="A68" s="17" t="s">
        <v>104</v>
      </c>
      <c r="B68" s="33" t="s">
        <v>105</v>
      </c>
      <c r="C68" s="63">
        <v>14</v>
      </c>
      <c r="D68" s="63">
        <v>16</v>
      </c>
      <c r="E68" s="63">
        <v>18</v>
      </c>
    </row>
    <row r="69" spans="1:5" ht="48.75" x14ac:dyDescent="0.25">
      <c r="A69" s="17" t="s">
        <v>104</v>
      </c>
      <c r="B69" s="33" t="s">
        <v>106</v>
      </c>
      <c r="C69" s="63">
        <v>43</v>
      </c>
      <c r="D69" s="63">
        <v>45</v>
      </c>
      <c r="E69" s="63">
        <v>47</v>
      </c>
    </row>
    <row r="70" spans="1:5" ht="48.75" x14ac:dyDescent="0.25">
      <c r="A70" s="20" t="s">
        <v>107</v>
      </c>
      <c r="B70" s="34" t="s">
        <v>108</v>
      </c>
      <c r="C70" s="61">
        <f>C71+C72</f>
        <v>32</v>
      </c>
      <c r="D70" s="61">
        <f t="shared" ref="D70:E70" si="11">D71+D72</f>
        <v>36</v>
      </c>
      <c r="E70" s="61">
        <f t="shared" si="11"/>
        <v>40</v>
      </c>
    </row>
    <row r="71" spans="1:5" ht="48.75" x14ac:dyDescent="0.25">
      <c r="A71" s="17" t="s">
        <v>107</v>
      </c>
      <c r="B71" s="33" t="s">
        <v>109</v>
      </c>
      <c r="C71" s="63">
        <v>18</v>
      </c>
      <c r="D71" s="63">
        <v>20</v>
      </c>
      <c r="E71" s="63">
        <v>22</v>
      </c>
    </row>
    <row r="72" spans="1:5" ht="72" x14ac:dyDescent="0.25">
      <c r="A72" s="64" t="s">
        <v>249</v>
      </c>
      <c r="B72" s="33" t="s">
        <v>250</v>
      </c>
      <c r="C72" s="63">
        <v>14</v>
      </c>
      <c r="D72" s="63">
        <v>16</v>
      </c>
      <c r="E72" s="63">
        <v>18</v>
      </c>
    </row>
    <row r="73" spans="1:5" ht="36.75" x14ac:dyDescent="0.25">
      <c r="A73" s="20" t="s">
        <v>110</v>
      </c>
      <c r="B73" s="34" t="s">
        <v>111</v>
      </c>
      <c r="C73" s="61">
        <f>C74</f>
        <v>9</v>
      </c>
      <c r="D73" s="61">
        <f t="shared" ref="D73:E73" si="12">D74</f>
        <v>11</v>
      </c>
      <c r="E73" s="61">
        <f t="shared" si="12"/>
        <v>13</v>
      </c>
    </row>
    <row r="74" spans="1:5" ht="60" x14ac:dyDescent="0.25">
      <c r="A74" s="64" t="s">
        <v>251</v>
      </c>
      <c r="B74" s="33" t="s">
        <v>112</v>
      </c>
      <c r="C74" s="63">
        <v>9</v>
      </c>
      <c r="D74" s="63">
        <v>11</v>
      </c>
      <c r="E74" s="63">
        <v>13</v>
      </c>
    </row>
    <row r="75" spans="1:5" ht="48.75" x14ac:dyDescent="0.25">
      <c r="A75" s="20" t="s">
        <v>113</v>
      </c>
      <c r="B75" s="34" t="s">
        <v>114</v>
      </c>
      <c r="C75" s="61">
        <f>C76+C77+C78</f>
        <v>1.5</v>
      </c>
      <c r="D75" s="61">
        <f>D76+D77+D78</f>
        <v>2.5</v>
      </c>
      <c r="E75" s="61">
        <f>E76+E77+E78</f>
        <v>3.5</v>
      </c>
    </row>
    <row r="76" spans="1:5" ht="60" x14ac:dyDescent="0.25">
      <c r="A76" s="64" t="s">
        <v>252</v>
      </c>
      <c r="B76" s="33" t="s">
        <v>115</v>
      </c>
      <c r="C76" s="63">
        <v>1.5</v>
      </c>
      <c r="D76" s="63">
        <v>2.5</v>
      </c>
      <c r="E76" s="63">
        <v>3.5</v>
      </c>
    </row>
    <row r="77" spans="1:5" ht="48.75" hidden="1" x14ac:dyDescent="0.25">
      <c r="A77" s="17" t="s">
        <v>113</v>
      </c>
      <c r="B77" s="33" t="s">
        <v>116</v>
      </c>
      <c r="C77" s="63"/>
      <c r="D77" s="63"/>
      <c r="E77" s="63"/>
    </row>
    <row r="78" spans="1:5" ht="48.75" hidden="1" x14ac:dyDescent="0.25">
      <c r="A78" s="17" t="s">
        <v>113</v>
      </c>
      <c r="B78" s="33" t="s">
        <v>117</v>
      </c>
      <c r="C78" s="63"/>
      <c r="D78" s="63"/>
      <c r="E78" s="63"/>
    </row>
    <row r="79" spans="1:5" ht="48.75" x14ac:dyDescent="0.25">
      <c r="A79" s="20" t="s">
        <v>253</v>
      </c>
      <c r="B79" s="34" t="s">
        <v>254</v>
      </c>
      <c r="C79" s="61">
        <f>C80</f>
        <v>5</v>
      </c>
      <c r="D79" s="61">
        <f t="shared" ref="D79:E79" si="13">D80</f>
        <v>7</v>
      </c>
      <c r="E79" s="61">
        <f t="shared" si="13"/>
        <v>9</v>
      </c>
    </row>
    <row r="80" spans="1:5" ht="60" x14ac:dyDescent="0.25">
      <c r="A80" s="65" t="s">
        <v>255</v>
      </c>
      <c r="B80" s="33" t="s">
        <v>256</v>
      </c>
      <c r="C80" s="63">
        <v>5</v>
      </c>
      <c r="D80" s="63">
        <v>7</v>
      </c>
      <c r="E80" s="63">
        <v>9</v>
      </c>
    </row>
    <row r="81" spans="1:5" ht="36" x14ac:dyDescent="0.25">
      <c r="A81" s="66" t="s">
        <v>118</v>
      </c>
      <c r="B81" s="34" t="s">
        <v>119</v>
      </c>
      <c r="C81" s="61">
        <f>C82+C83+C84+C85</f>
        <v>115</v>
      </c>
      <c r="D81" s="61">
        <f>D82+D83+D84+D85</f>
        <v>123</v>
      </c>
      <c r="E81" s="61">
        <f>E82+E83+E84+E85</f>
        <v>131</v>
      </c>
    </row>
    <row r="82" spans="1:5" ht="132" x14ac:dyDescent="0.25">
      <c r="A82" s="65" t="s">
        <v>257</v>
      </c>
      <c r="B82" s="33" t="s">
        <v>120</v>
      </c>
      <c r="C82" s="63">
        <v>25</v>
      </c>
      <c r="D82" s="63">
        <v>27</v>
      </c>
      <c r="E82" s="63">
        <v>29</v>
      </c>
    </row>
    <row r="83" spans="1:5" ht="72" x14ac:dyDescent="0.25">
      <c r="A83" s="65" t="s">
        <v>258</v>
      </c>
      <c r="B83" s="33" t="s">
        <v>121</v>
      </c>
      <c r="C83" s="63">
        <v>6</v>
      </c>
      <c r="D83" s="63">
        <v>8</v>
      </c>
      <c r="E83" s="63">
        <v>10</v>
      </c>
    </row>
    <row r="84" spans="1:5" ht="96" x14ac:dyDescent="0.25">
      <c r="A84" s="65" t="s">
        <v>259</v>
      </c>
      <c r="B84" s="33" t="s">
        <v>260</v>
      </c>
      <c r="C84" s="63">
        <v>74</v>
      </c>
      <c r="D84" s="63">
        <v>76</v>
      </c>
      <c r="E84" s="63">
        <v>78</v>
      </c>
    </row>
    <row r="85" spans="1:5" ht="60" x14ac:dyDescent="0.25">
      <c r="A85" s="65" t="s">
        <v>261</v>
      </c>
      <c r="B85" s="33" t="s">
        <v>122</v>
      </c>
      <c r="C85" s="63">
        <v>10</v>
      </c>
      <c r="D85" s="63">
        <v>12</v>
      </c>
      <c r="E85" s="63">
        <v>14</v>
      </c>
    </row>
    <row r="86" spans="1:5" ht="48.75" x14ac:dyDescent="0.25">
      <c r="A86" s="20" t="s">
        <v>123</v>
      </c>
      <c r="B86" s="34" t="s">
        <v>124</v>
      </c>
      <c r="C86" s="61">
        <f>C88+C89+C90+C87</f>
        <v>97</v>
      </c>
      <c r="D86" s="61">
        <f t="shared" ref="D86:E86" si="14">D88+D89+D90+D87</f>
        <v>107</v>
      </c>
      <c r="E86" s="61">
        <f t="shared" si="14"/>
        <v>117</v>
      </c>
    </row>
    <row r="87" spans="1:5" ht="84" x14ac:dyDescent="0.25">
      <c r="A87" s="65" t="s">
        <v>262</v>
      </c>
      <c r="B87" s="33" t="s">
        <v>263</v>
      </c>
      <c r="C87" s="63">
        <v>7</v>
      </c>
      <c r="D87" s="63">
        <v>9</v>
      </c>
      <c r="E87" s="63">
        <v>12</v>
      </c>
    </row>
    <row r="88" spans="1:5" ht="168" x14ac:dyDescent="0.25">
      <c r="A88" s="65" t="s">
        <v>264</v>
      </c>
      <c r="B88" s="33" t="s">
        <v>125</v>
      </c>
      <c r="C88" s="63">
        <v>15</v>
      </c>
      <c r="D88" s="63">
        <v>18</v>
      </c>
      <c r="E88" s="63">
        <v>21</v>
      </c>
    </row>
    <row r="89" spans="1:5" ht="72.75" x14ac:dyDescent="0.25">
      <c r="A89" s="17" t="s">
        <v>265</v>
      </c>
      <c r="B89" s="33" t="s">
        <v>126</v>
      </c>
      <c r="C89" s="63">
        <v>68</v>
      </c>
      <c r="D89" s="63">
        <v>70</v>
      </c>
      <c r="E89" s="63">
        <v>72</v>
      </c>
    </row>
    <row r="90" spans="1:5" ht="48.75" x14ac:dyDescent="0.25">
      <c r="A90" s="17" t="s">
        <v>123</v>
      </c>
      <c r="B90" s="33" t="s">
        <v>127</v>
      </c>
      <c r="C90" s="63">
        <v>7</v>
      </c>
      <c r="D90" s="63">
        <v>10</v>
      </c>
      <c r="E90" s="63">
        <v>12</v>
      </c>
    </row>
    <row r="91" spans="1:5" ht="15.75" x14ac:dyDescent="0.25">
      <c r="A91" s="20" t="s">
        <v>128</v>
      </c>
      <c r="B91" s="34" t="s">
        <v>129</v>
      </c>
      <c r="C91" s="61">
        <f>C92+C93+C96+C97+C94</f>
        <v>64</v>
      </c>
      <c r="D91" s="61">
        <f t="shared" ref="D91:E91" si="15">D92+D93+D96+D97+D94</f>
        <v>72</v>
      </c>
      <c r="E91" s="61">
        <f t="shared" si="15"/>
        <v>81</v>
      </c>
    </row>
    <row r="92" spans="1:5" ht="96.75" x14ac:dyDescent="0.25">
      <c r="A92" s="17" t="s">
        <v>266</v>
      </c>
      <c r="B92" s="33" t="s">
        <v>131</v>
      </c>
      <c r="C92" s="63">
        <v>12</v>
      </c>
      <c r="D92" s="63">
        <v>15</v>
      </c>
      <c r="E92" s="63">
        <v>17</v>
      </c>
    </row>
    <row r="93" spans="1:5" ht="96.75" x14ac:dyDescent="0.25">
      <c r="A93" s="17" t="s">
        <v>266</v>
      </c>
      <c r="B93" s="33" t="s">
        <v>132</v>
      </c>
      <c r="C93" s="63">
        <v>44</v>
      </c>
      <c r="D93" s="63">
        <v>47</v>
      </c>
      <c r="E93" s="63">
        <v>50</v>
      </c>
    </row>
    <row r="94" spans="1:5" ht="60.75" x14ac:dyDescent="0.25">
      <c r="A94" s="36" t="s">
        <v>134</v>
      </c>
      <c r="B94" s="52" t="s">
        <v>267</v>
      </c>
      <c r="C94" s="67">
        <f>C95</f>
        <v>8</v>
      </c>
      <c r="D94" s="67">
        <f t="shared" ref="D94:E94" si="16">D95</f>
        <v>10</v>
      </c>
      <c r="E94" s="67">
        <f t="shared" si="16"/>
        <v>14</v>
      </c>
    </row>
    <row r="95" spans="1:5" ht="48.75" x14ac:dyDescent="0.25">
      <c r="A95" s="17" t="s">
        <v>134</v>
      </c>
      <c r="B95" s="33" t="s">
        <v>135</v>
      </c>
      <c r="C95" s="63">
        <v>8</v>
      </c>
      <c r="D95" s="63">
        <v>10</v>
      </c>
      <c r="E95" s="63">
        <v>14</v>
      </c>
    </row>
    <row r="96" spans="1:5" ht="48.75" hidden="1" x14ac:dyDescent="0.25">
      <c r="A96" s="17" t="s">
        <v>130</v>
      </c>
      <c r="B96" s="33" t="s">
        <v>133</v>
      </c>
      <c r="C96" s="63"/>
      <c r="D96" s="63"/>
      <c r="E96" s="63"/>
    </row>
    <row r="97" spans="1:5" ht="48.75" hidden="1" x14ac:dyDescent="0.25">
      <c r="A97" s="17" t="s">
        <v>134</v>
      </c>
      <c r="B97" s="33" t="s">
        <v>135</v>
      </c>
      <c r="C97" s="63"/>
      <c r="D97" s="63"/>
      <c r="E97" s="63"/>
    </row>
    <row r="98" spans="1:5" ht="60.75" x14ac:dyDescent="0.25">
      <c r="A98" s="20" t="s">
        <v>268</v>
      </c>
      <c r="B98" s="34" t="s">
        <v>269</v>
      </c>
      <c r="C98" s="61">
        <f>C99</f>
        <v>15</v>
      </c>
      <c r="D98" s="61">
        <f t="shared" ref="D98:E98" si="17">D99</f>
        <v>17</v>
      </c>
      <c r="E98" s="61">
        <f t="shared" si="17"/>
        <v>19</v>
      </c>
    </row>
    <row r="99" spans="1:5" ht="36.75" x14ac:dyDescent="0.25">
      <c r="A99" s="17" t="s">
        <v>270</v>
      </c>
      <c r="B99" s="33" t="s">
        <v>271</v>
      </c>
      <c r="C99" s="63">
        <v>15</v>
      </c>
      <c r="D99" s="63">
        <v>17</v>
      </c>
      <c r="E99" s="63">
        <v>19</v>
      </c>
    </row>
    <row r="100" spans="1:5" ht="15.75" x14ac:dyDescent="0.25">
      <c r="A100" s="14" t="s">
        <v>136</v>
      </c>
      <c r="B100" s="35" t="s">
        <v>137</v>
      </c>
      <c r="C100" s="61">
        <f>C101</f>
        <v>235215.69999999995</v>
      </c>
      <c r="D100" s="61">
        <f>D101</f>
        <v>251796.09999999995</v>
      </c>
      <c r="E100" s="61">
        <f>E101</f>
        <v>243929.10000000006</v>
      </c>
    </row>
    <row r="101" spans="1:5" ht="24.75" x14ac:dyDescent="0.25">
      <c r="A101" s="14" t="s">
        <v>138</v>
      </c>
      <c r="B101" s="35" t="s">
        <v>139</v>
      </c>
      <c r="C101" s="61">
        <f>C102+C105+C125+C153</f>
        <v>235215.69999999995</v>
      </c>
      <c r="D101" s="61">
        <f>D102+D105+D125+D153</f>
        <v>251796.09999999995</v>
      </c>
      <c r="E101" s="61">
        <f>E102+E105+E125+E153</f>
        <v>243929.10000000006</v>
      </c>
    </row>
    <row r="102" spans="1:5" ht="15.75" x14ac:dyDescent="0.25">
      <c r="A102" s="36" t="s">
        <v>140</v>
      </c>
      <c r="B102" s="21" t="s">
        <v>141</v>
      </c>
      <c r="C102" s="61">
        <f t="shared" ref="C102:E103" si="18">C103</f>
        <v>0</v>
      </c>
      <c r="D102" s="61">
        <f t="shared" si="18"/>
        <v>0</v>
      </c>
      <c r="E102" s="61">
        <f t="shared" si="18"/>
        <v>0</v>
      </c>
    </row>
    <row r="103" spans="1:5" ht="15.75" x14ac:dyDescent="0.25">
      <c r="A103" s="36" t="s">
        <v>142</v>
      </c>
      <c r="B103" s="21" t="s">
        <v>143</v>
      </c>
      <c r="C103" s="61">
        <f t="shared" si="18"/>
        <v>0</v>
      </c>
      <c r="D103" s="61">
        <f t="shared" si="18"/>
        <v>0</v>
      </c>
      <c r="E103" s="61">
        <f t="shared" si="18"/>
        <v>0</v>
      </c>
    </row>
    <row r="104" spans="1:5" ht="24.75" x14ac:dyDescent="0.25">
      <c r="A104" s="37" t="s">
        <v>144</v>
      </c>
      <c r="B104" s="28" t="s">
        <v>145</v>
      </c>
      <c r="C104" s="68">
        <v>0</v>
      </c>
      <c r="D104" s="61">
        <v>0</v>
      </c>
      <c r="E104" s="61">
        <v>0</v>
      </c>
    </row>
    <row r="105" spans="1:5" ht="24.75" x14ac:dyDescent="0.25">
      <c r="A105" s="36" t="s">
        <v>146</v>
      </c>
      <c r="B105" s="21" t="s">
        <v>147</v>
      </c>
      <c r="C105" s="67">
        <f>C114+C108+C112+C106+C110</f>
        <v>71582.599999999991</v>
      </c>
      <c r="D105" s="67">
        <f t="shared" ref="D105:E105" si="19">D114+D108+D112+D106+D110</f>
        <v>60776.9</v>
      </c>
      <c r="E105" s="67">
        <f t="shared" si="19"/>
        <v>60958.400000000001</v>
      </c>
    </row>
    <row r="106" spans="1:5" ht="48.75" x14ac:dyDescent="0.25">
      <c r="A106" s="36" t="s">
        <v>148</v>
      </c>
      <c r="B106" s="21" t="s">
        <v>149</v>
      </c>
      <c r="C106" s="67">
        <f>C107</f>
        <v>18815</v>
      </c>
      <c r="D106" s="67">
        <f t="shared" ref="D106:E106" si="20">D107</f>
        <v>18515</v>
      </c>
      <c r="E106" s="67">
        <f t="shared" si="20"/>
        <v>18515</v>
      </c>
    </row>
    <row r="107" spans="1:5" ht="48.75" x14ac:dyDescent="0.25">
      <c r="A107" s="37" t="s">
        <v>150</v>
      </c>
      <c r="B107" s="28" t="s">
        <v>151</v>
      </c>
      <c r="C107" s="62">
        <v>18815</v>
      </c>
      <c r="D107" s="62">
        <v>18515</v>
      </c>
      <c r="E107" s="62">
        <v>18515</v>
      </c>
    </row>
    <row r="108" spans="1:5" ht="24.75" hidden="1" x14ac:dyDescent="0.25">
      <c r="A108" s="36" t="s">
        <v>152</v>
      </c>
      <c r="B108" s="21" t="s">
        <v>153</v>
      </c>
      <c r="C108" s="67">
        <f>C109</f>
        <v>0</v>
      </c>
      <c r="D108" s="67">
        <f t="shared" ref="D108:E108" si="21">D109</f>
        <v>0</v>
      </c>
      <c r="E108" s="67">
        <f t="shared" si="21"/>
        <v>0</v>
      </c>
    </row>
    <row r="109" spans="1:5" ht="24" hidden="1" x14ac:dyDescent="0.25">
      <c r="A109" s="69" t="s">
        <v>154</v>
      </c>
      <c r="B109" s="28" t="s">
        <v>155</v>
      </c>
      <c r="C109" s="62"/>
      <c r="D109" s="62">
        <v>0</v>
      </c>
      <c r="E109" s="62">
        <v>0</v>
      </c>
    </row>
    <row r="110" spans="1:5" ht="51" x14ac:dyDescent="0.25">
      <c r="A110" s="38" t="s">
        <v>156</v>
      </c>
      <c r="B110" s="39" t="s">
        <v>157</v>
      </c>
      <c r="C110" s="67">
        <f>C111</f>
        <v>5922.5</v>
      </c>
      <c r="D110" s="67">
        <f t="shared" ref="D110:E110" si="22">D111</f>
        <v>6008.5</v>
      </c>
      <c r="E110" s="67">
        <f t="shared" si="22"/>
        <v>6190</v>
      </c>
    </row>
    <row r="111" spans="1:5" ht="63.75" x14ac:dyDescent="0.25">
      <c r="A111" s="40" t="s">
        <v>158</v>
      </c>
      <c r="B111" s="41" t="s">
        <v>159</v>
      </c>
      <c r="C111" s="62">
        <v>5922.5</v>
      </c>
      <c r="D111" s="62">
        <v>6008.5</v>
      </c>
      <c r="E111" s="62">
        <v>6190</v>
      </c>
    </row>
    <row r="112" spans="1:5" ht="24.75" x14ac:dyDescent="0.25">
      <c r="A112" s="42" t="s">
        <v>272</v>
      </c>
      <c r="B112" s="21" t="s">
        <v>273</v>
      </c>
      <c r="C112" s="67">
        <f>C113</f>
        <v>2191.6999999999998</v>
      </c>
      <c r="D112" s="67">
        <f t="shared" ref="D112:E112" si="23">D113</f>
        <v>0</v>
      </c>
      <c r="E112" s="67">
        <f t="shared" si="23"/>
        <v>0</v>
      </c>
    </row>
    <row r="113" spans="1:5" ht="36" x14ac:dyDescent="0.25">
      <c r="A113" s="43" t="s">
        <v>274</v>
      </c>
      <c r="B113" s="28" t="s">
        <v>275</v>
      </c>
      <c r="C113" s="62">
        <v>2191.6999999999998</v>
      </c>
      <c r="D113" s="62">
        <v>0</v>
      </c>
      <c r="E113" s="62">
        <v>0</v>
      </c>
    </row>
    <row r="114" spans="1:5" ht="15.75" x14ac:dyDescent="0.25">
      <c r="A114" s="36" t="s">
        <v>160</v>
      </c>
      <c r="B114" s="21" t="s">
        <v>161</v>
      </c>
      <c r="C114" s="67">
        <f>C115+C120+C119+C117+C121+C122++C123+C124+C118+C116</f>
        <v>44653.399999999994</v>
      </c>
      <c r="D114" s="67">
        <f t="shared" ref="D114:E114" si="24">D115+D120+D119+D117+D121+D122++D123+D124+D118+D116</f>
        <v>36253.4</v>
      </c>
      <c r="E114" s="67">
        <f t="shared" si="24"/>
        <v>36253.4</v>
      </c>
    </row>
    <row r="115" spans="1:5" ht="24" x14ac:dyDescent="0.25">
      <c r="A115" s="44" t="s">
        <v>162</v>
      </c>
      <c r="B115" s="28" t="s">
        <v>163</v>
      </c>
      <c r="C115" s="62">
        <v>19767</v>
      </c>
      <c r="D115" s="62">
        <v>19767</v>
      </c>
      <c r="E115" s="62">
        <v>19767</v>
      </c>
    </row>
    <row r="116" spans="1:5" ht="24.75" x14ac:dyDescent="0.25">
      <c r="A116" s="37" t="s">
        <v>164</v>
      </c>
      <c r="B116" s="28" t="s">
        <v>163</v>
      </c>
      <c r="C116" s="62">
        <v>1125.5</v>
      </c>
      <c r="D116" s="62">
        <v>1125.5</v>
      </c>
      <c r="E116" s="62">
        <v>1125.5</v>
      </c>
    </row>
    <row r="117" spans="1:5" ht="24.75" x14ac:dyDescent="0.25">
      <c r="A117" s="37" t="s">
        <v>276</v>
      </c>
      <c r="B117" s="28" t="s">
        <v>163</v>
      </c>
      <c r="C117" s="62">
        <v>4339.2</v>
      </c>
      <c r="D117" s="62">
        <v>4339.2</v>
      </c>
      <c r="E117" s="62">
        <v>4339.2</v>
      </c>
    </row>
    <row r="118" spans="1:5" ht="24.75" x14ac:dyDescent="0.25">
      <c r="A118" s="37" t="s">
        <v>277</v>
      </c>
      <c r="B118" s="28" t="s">
        <v>163</v>
      </c>
      <c r="C118" s="62">
        <v>4000</v>
      </c>
      <c r="D118" s="62">
        <v>1000</v>
      </c>
      <c r="E118" s="62">
        <v>1000</v>
      </c>
    </row>
    <row r="119" spans="1:5" ht="96" x14ac:dyDescent="0.25">
      <c r="A119" s="44" t="s">
        <v>165</v>
      </c>
      <c r="B119" s="28" t="s">
        <v>163</v>
      </c>
      <c r="C119" s="62">
        <v>1071.5</v>
      </c>
      <c r="D119" s="62">
        <v>1071.5</v>
      </c>
      <c r="E119" s="62">
        <v>1071.5</v>
      </c>
    </row>
    <row r="120" spans="1:5" ht="48.75" x14ac:dyDescent="0.25">
      <c r="A120" s="37" t="s">
        <v>166</v>
      </c>
      <c r="B120" s="28" t="s">
        <v>163</v>
      </c>
      <c r="C120" s="70">
        <v>5000</v>
      </c>
      <c r="D120" s="70">
        <v>5000</v>
      </c>
      <c r="E120" s="70">
        <v>5000</v>
      </c>
    </row>
    <row r="121" spans="1:5" ht="60.75" x14ac:dyDescent="0.25">
      <c r="A121" s="37" t="s">
        <v>167</v>
      </c>
      <c r="B121" s="28" t="s">
        <v>163</v>
      </c>
      <c r="C121" s="70">
        <v>1000</v>
      </c>
      <c r="D121" s="70">
        <v>1000</v>
      </c>
      <c r="E121" s="70">
        <v>1000</v>
      </c>
    </row>
    <row r="122" spans="1:5" ht="60.75" x14ac:dyDescent="0.25">
      <c r="A122" s="37" t="s">
        <v>168</v>
      </c>
      <c r="B122" s="28" t="s">
        <v>163</v>
      </c>
      <c r="C122" s="70">
        <v>1000</v>
      </c>
      <c r="D122" s="70">
        <v>1000</v>
      </c>
      <c r="E122" s="70">
        <v>1000</v>
      </c>
    </row>
    <row r="123" spans="1:5" ht="36.75" x14ac:dyDescent="0.25">
      <c r="A123" s="37" t="s">
        <v>169</v>
      </c>
      <c r="B123" s="28" t="s">
        <v>163</v>
      </c>
      <c r="C123" s="70">
        <v>5400</v>
      </c>
      <c r="D123" s="62">
        <v>0</v>
      </c>
      <c r="E123" s="62">
        <v>0</v>
      </c>
    </row>
    <row r="124" spans="1:5" ht="36.75" x14ac:dyDescent="0.25">
      <c r="A124" s="37" t="s">
        <v>170</v>
      </c>
      <c r="B124" s="28" t="s">
        <v>163</v>
      </c>
      <c r="C124" s="70">
        <v>1950.2</v>
      </c>
      <c r="D124" s="70">
        <v>1950.2</v>
      </c>
      <c r="E124" s="70">
        <v>1950.2</v>
      </c>
    </row>
    <row r="125" spans="1:5" ht="24.75" x14ac:dyDescent="0.25">
      <c r="A125" s="36" t="s">
        <v>171</v>
      </c>
      <c r="B125" s="21" t="s">
        <v>172</v>
      </c>
      <c r="C125" s="67">
        <f>C126+C128+C142+C145+C149+C151+C147</f>
        <v>148705.59999999998</v>
      </c>
      <c r="D125" s="67">
        <f t="shared" ref="D125:E125" si="25">D126+D128+D142+D145+D149+D151+D147</f>
        <v>176107.59999999995</v>
      </c>
      <c r="E125" s="67">
        <f t="shared" si="25"/>
        <v>168065.00000000006</v>
      </c>
    </row>
    <row r="126" spans="1:5" ht="36.75" x14ac:dyDescent="0.25">
      <c r="A126" s="36" t="s">
        <v>173</v>
      </c>
      <c r="B126" s="21" t="s">
        <v>174</v>
      </c>
      <c r="C126" s="67">
        <f>C127</f>
        <v>11224.4</v>
      </c>
      <c r="D126" s="67">
        <f t="shared" ref="D126:E126" si="26">D127</f>
        <v>10079.4</v>
      </c>
      <c r="E126" s="67">
        <f t="shared" si="26"/>
        <v>9906.4</v>
      </c>
    </row>
    <row r="127" spans="1:5" ht="84.75" x14ac:dyDescent="0.25">
      <c r="A127" s="37" t="s">
        <v>175</v>
      </c>
      <c r="B127" s="45" t="s">
        <v>176</v>
      </c>
      <c r="C127" s="70">
        <v>11224.4</v>
      </c>
      <c r="D127" s="62">
        <v>10079.4</v>
      </c>
      <c r="E127" s="62">
        <v>9906.4</v>
      </c>
    </row>
    <row r="128" spans="1:5" ht="24.75" x14ac:dyDescent="0.25">
      <c r="A128" s="36" t="s">
        <v>177</v>
      </c>
      <c r="B128" s="21" t="s">
        <v>178</v>
      </c>
      <c r="C128" s="67">
        <f>SUM(C129:C141)</f>
        <v>130807.4</v>
      </c>
      <c r="D128" s="67">
        <f>SUM(D129:D141)</f>
        <v>157323.59999999995</v>
      </c>
      <c r="E128" s="67">
        <f>SUM(E129:E141)</f>
        <v>149244.60000000006</v>
      </c>
    </row>
    <row r="129" spans="1:6" ht="36.75" x14ac:dyDescent="0.25">
      <c r="A129" s="37" t="s">
        <v>179</v>
      </c>
      <c r="B129" s="45" t="s">
        <v>180</v>
      </c>
      <c r="C129" s="70">
        <v>13257.6</v>
      </c>
      <c r="D129" s="70">
        <v>13426.7</v>
      </c>
      <c r="E129" s="70">
        <v>13426.7</v>
      </c>
    </row>
    <row r="130" spans="1:6" ht="48.75" x14ac:dyDescent="0.25">
      <c r="A130" s="37" t="s">
        <v>181</v>
      </c>
      <c r="B130" s="45" t="s">
        <v>180</v>
      </c>
      <c r="C130" s="70">
        <v>97245.7</v>
      </c>
      <c r="D130" s="62">
        <v>123767.7</v>
      </c>
      <c r="E130" s="62">
        <v>115930.5</v>
      </c>
    </row>
    <row r="131" spans="1:6" ht="36.75" x14ac:dyDescent="0.25">
      <c r="A131" s="37" t="s">
        <v>182</v>
      </c>
      <c r="B131" s="45" t="s">
        <v>180</v>
      </c>
      <c r="C131" s="70">
        <v>9177.2999999999993</v>
      </c>
      <c r="D131" s="70">
        <v>9294.4</v>
      </c>
      <c r="E131" s="70">
        <v>9294.4</v>
      </c>
    </row>
    <row r="132" spans="1:6" ht="36" x14ac:dyDescent="0.25">
      <c r="A132" s="46" t="s">
        <v>183</v>
      </c>
      <c r="B132" s="45" t="s">
        <v>180</v>
      </c>
      <c r="C132" s="70">
        <v>4986</v>
      </c>
      <c r="D132" s="62">
        <v>4931</v>
      </c>
      <c r="E132" s="62">
        <v>4862.2</v>
      </c>
    </row>
    <row r="133" spans="1:6" ht="48.75" x14ac:dyDescent="0.25">
      <c r="A133" s="37" t="s">
        <v>184</v>
      </c>
      <c r="B133" s="45" t="s">
        <v>180</v>
      </c>
      <c r="C133" s="70">
        <v>18.3</v>
      </c>
      <c r="D133" s="62">
        <v>17.899999999999999</v>
      </c>
      <c r="E133" s="62">
        <v>17.600000000000001</v>
      </c>
    </row>
    <row r="134" spans="1:6" ht="72.75" x14ac:dyDescent="0.25">
      <c r="A134" s="47" t="s">
        <v>185</v>
      </c>
      <c r="B134" s="45" t="s">
        <v>180</v>
      </c>
      <c r="C134" s="70">
        <v>751.9</v>
      </c>
      <c r="D134" s="62">
        <v>686.3</v>
      </c>
      <c r="E134" s="62">
        <v>661.7</v>
      </c>
    </row>
    <row r="135" spans="1:6" s="48" customFormat="1" ht="60.75" x14ac:dyDescent="0.25">
      <c r="A135" s="47" t="s">
        <v>186</v>
      </c>
      <c r="B135" s="45" t="s">
        <v>180</v>
      </c>
      <c r="C135" s="70">
        <v>55.2</v>
      </c>
      <c r="D135" s="62">
        <v>55.2</v>
      </c>
      <c r="E135" s="62">
        <v>55.2</v>
      </c>
      <c r="F135"/>
    </row>
    <row r="136" spans="1:6" ht="60.75" x14ac:dyDescent="0.25">
      <c r="A136" s="47" t="s">
        <v>187</v>
      </c>
      <c r="B136" s="45" t="s">
        <v>180</v>
      </c>
      <c r="C136" s="70">
        <v>3384</v>
      </c>
      <c r="D136" s="62">
        <v>3384</v>
      </c>
      <c r="E136" s="62">
        <v>3283.2</v>
      </c>
    </row>
    <row r="137" spans="1:6" ht="24" x14ac:dyDescent="0.25">
      <c r="A137" s="49" t="s">
        <v>188</v>
      </c>
      <c r="B137" s="45" t="s">
        <v>189</v>
      </c>
      <c r="C137" s="70">
        <v>328</v>
      </c>
      <c r="D137" s="62">
        <v>288.8</v>
      </c>
      <c r="E137" s="62">
        <v>278.39999999999998</v>
      </c>
      <c r="F137" s="48"/>
    </row>
    <row r="138" spans="1:6" ht="36" x14ac:dyDescent="0.25">
      <c r="A138" s="50" t="s">
        <v>190</v>
      </c>
      <c r="B138" s="45" t="s">
        <v>189</v>
      </c>
      <c r="C138" s="70">
        <v>307.7</v>
      </c>
      <c r="D138" s="70">
        <v>296.5</v>
      </c>
      <c r="E138" s="70">
        <v>296.5</v>
      </c>
    </row>
    <row r="139" spans="1:6" ht="48.75" x14ac:dyDescent="0.25">
      <c r="A139" s="47" t="s">
        <v>191</v>
      </c>
      <c r="B139" s="45" t="s">
        <v>180</v>
      </c>
      <c r="C139" s="70">
        <v>463.8</v>
      </c>
      <c r="D139" s="62">
        <v>423.3</v>
      </c>
      <c r="E139" s="62">
        <v>408.2</v>
      </c>
    </row>
    <row r="140" spans="1:6" ht="48.75" x14ac:dyDescent="0.25">
      <c r="A140" s="47" t="s">
        <v>192</v>
      </c>
      <c r="B140" s="45" t="s">
        <v>180</v>
      </c>
      <c r="C140" s="70">
        <v>143.5</v>
      </c>
      <c r="D140" s="70">
        <v>143.5</v>
      </c>
      <c r="E140" s="70">
        <v>143.5</v>
      </c>
    </row>
    <row r="141" spans="1:6" ht="24" x14ac:dyDescent="0.25">
      <c r="A141" s="46" t="s">
        <v>193</v>
      </c>
      <c r="B141" s="45" t="s">
        <v>180</v>
      </c>
      <c r="C141" s="70">
        <v>688.4</v>
      </c>
      <c r="D141" s="62">
        <v>608.29999999999995</v>
      </c>
      <c r="E141" s="62">
        <v>586.5</v>
      </c>
    </row>
    <row r="142" spans="1:6" ht="36" x14ac:dyDescent="0.25">
      <c r="A142" s="51" t="s">
        <v>194</v>
      </c>
      <c r="B142" s="52" t="s">
        <v>195</v>
      </c>
      <c r="C142" s="71">
        <f>C143+C144</f>
        <v>5032.3</v>
      </c>
      <c r="D142" s="71">
        <f t="shared" ref="D142:E142" si="27">D143+D144</f>
        <v>6960.3</v>
      </c>
      <c r="E142" s="71">
        <f t="shared" si="27"/>
        <v>7072</v>
      </c>
    </row>
    <row r="143" spans="1:6" ht="15.75" x14ac:dyDescent="0.25">
      <c r="A143" s="37" t="s">
        <v>196</v>
      </c>
      <c r="B143" s="45" t="s">
        <v>197</v>
      </c>
      <c r="C143" s="70">
        <v>3732.9</v>
      </c>
      <c r="D143" s="62">
        <v>5494</v>
      </c>
      <c r="E143" s="62">
        <v>5494.1</v>
      </c>
    </row>
    <row r="144" spans="1:6" ht="41.25" customHeight="1" x14ac:dyDescent="0.25">
      <c r="A144" s="69" t="s">
        <v>198</v>
      </c>
      <c r="B144" s="45" t="s">
        <v>197</v>
      </c>
      <c r="C144" s="70">
        <v>1299.4000000000001</v>
      </c>
      <c r="D144" s="62">
        <v>1466.3</v>
      </c>
      <c r="E144" s="62">
        <v>1577.9</v>
      </c>
    </row>
    <row r="145" spans="1:6" ht="48.75" x14ac:dyDescent="0.25">
      <c r="A145" s="53" t="s">
        <v>199</v>
      </c>
      <c r="B145" s="52" t="s">
        <v>200</v>
      </c>
      <c r="C145" s="71">
        <f>C146</f>
        <v>693.9</v>
      </c>
      <c r="D145" s="71">
        <f t="shared" ref="D145:E145" si="28">D146</f>
        <v>833</v>
      </c>
      <c r="E145" s="71">
        <f t="shared" si="28"/>
        <v>906.9</v>
      </c>
    </row>
    <row r="146" spans="1:6" ht="36" x14ac:dyDescent="0.25">
      <c r="A146" s="46" t="s">
        <v>201</v>
      </c>
      <c r="B146" s="45" t="s">
        <v>202</v>
      </c>
      <c r="C146" s="70">
        <v>693.9</v>
      </c>
      <c r="D146" s="62">
        <v>833</v>
      </c>
      <c r="E146" s="62">
        <v>906.9</v>
      </c>
    </row>
    <row r="147" spans="1:6" ht="48" x14ac:dyDescent="0.25">
      <c r="A147" s="54" t="s">
        <v>203</v>
      </c>
      <c r="B147" s="52" t="s">
        <v>204</v>
      </c>
      <c r="C147" s="71">
        <f>C148</f>
        <v>36.4</v>
      </c>
      <c r="D147" s="71">
        <f>D148</f>
        <v>1.6</v>
      </c>
      <c r="E147" s="71">
        <f>E148</f>
        <v>1.4</v>
      </c>
    </row>
    <row r="148" spans="1:6" ht="48" x14ac:dyDescent="0.25">
      <c r="A148" s="43" t="s">
        <v>205</v>
      </c>
      <c r="B148" s="45" t="s">
        <v>206</v>
      </c>
      <c r="C148" s="70">
        <v>36.4</v>
      </c>
      <c r="D148" s="62">
        <v>1.6</v>
      </c>
      <c r="E148" s="62">
        <v>1.4</v>
      </c>
    </row>
    <row r="149" spans="1:6" ht="24" hidden="1" x14ac:dyDescent="0.25">
      <c r="A149" s="55" t="s">
        <v>207</v>
      </c>
      <c r="B149" s="52" t="s">
        <v>208</v>
      </c>
      <c r="C149" s="71">
        <f>C150</f>
        <v>0</v>
      </c>
      <c r="D149" s="71">
        <f t="shared" ref="D149:E149" si="29">D150</f>
        <v>0</v>
      </c>
      <c r="E149" s="71">
        <f t="shared" si="29"/>
        <v>0</v>
      </c>
    </row>
    <row r="150" spans="1:6" ht="24" hidden="1" x14ac:dyDescent="0.25">
      <c r="A150" s="46" t="s">
        <v>209</v>
      </c>
      <c r="B150" s="45" t="s">
        <v>210</v>
      </c>
      <c r="C150" s="70"/>
      <c r="D150" s="62">
        <v>0</v>
      </c>
      <c r="E150" s="62">
        <v>0</v>
      </c>
    </row>
    <row r="151" spans="1:6" ht="24" x14ac:dyDescent="0.25">
      <c r="A151" s="55" t="s">
        <v>211</v>
      </c>
      <c r="B151" s="52" t="s">
        <v>212</v>
      </c>
      <c r="C151" s="71">
        <f>C152</f>
        <v>911.2</v>
      </c>
      <c r="D151" s="71">
        <f t="shared" ref="D151:E151" si="30">D152</f>
        <v>909.7</v>
      </c>
      <c r="E151" s="71">
        <f t="shared" si="30"/>
        <v>933.7</v>
      </c>
    </row>
    <row r="152" spans="1:6" ht="36.75" x14ac:dyDescent="0.25">
      <c r="A152" s="37" t="s">
        <v>213</v>
      </c>
      <c r="B152" s="28" t="s">
        <v>214</v>
      </c>
      <c r="C152" s="70">
        <v>911.2</v>
      </c>
      <c r="D152" s="62">
        <v>909.7</v>
      </c>
      <c r="E152" s="62">
        <v>933.7</v>
      </c>
    </row>
    <row r="153" spans="1:6" ht="15.75" x14ac:dyDescent="0.25">
      <c r="A153" s="36" t="s">
        <v>215</v>
      </c>
      <c r="B153" s="21" t="s">
        <v>216</v>
      </c>
      <c r="C153" s="67">
        <f>C154+C156+C158</f>
        <v>14927.5</v>
      </c>
      <c r="D153" s="67">
        <f t="shared" ref="D153:E153" si="31">D154+D156+D158</f>
        <v>14911.6</v>
      </c>
      <c r="E153" s="67">
        <f t="shared" si="31"/>
        <v>14905.699999999999</v>
      </c>
    </row>
    <row r="154" spans="1:6" ht="48.75" x14ac:dyDescent="0.25">
      <c r="A154" s="36" t="s">
        <v>217</v>
      </c>
      <c r="B154" s="21" t="s">
        <v>218</v>
      </c>
      <c r="C154" s="67">
        <f>C155</f>
        <v>3418</v>
      </c>
      <c r="D154" s="67">
        <f t="shared" ref="D154:E154" si="32">D155</f>
        <v>3418</v>
      </c>
      <c r="E154" s="67">
        <f t="shared" si="32"/>
        <v>3418</v>
      </c>
    </row>
    <row r="155" spans="1:6" ht="48.75" x14ac:dyDescent="0.25">
      <c r="A155" s="37" t="s">
        <v>219</v>
      </c>
      <c r="B155" s="28" t="s">
        <v>220</v>
      </c>
      <c r="C155" s="70">
        <v>3418</v>
      </c>
      <c r="D155" s="70">
        <v>3418</v>
      </c>
      <c r="E155" s="70">
        <v>3418</v>
      </c>
    </row>
    <row r="156" spans="1:6" ht="48" x14ac:dyDescent="0.25">
      <c r="A156" s="56" t="s">
        <v>221</v>
      </c>
      <c r="B156" s="21" t="s">
        <v>222</v>
      </c>
      <c r="C156" s="71">
        <f>C157</f>
        <v>11327.4</v>
      </c>
      <c r="D156" s="71">
        <f t="shared" ref="D156:E156" si="33">D157</f>
        <v>11327.4</v>
      </c>
      <c r="E156" s="71">
        <f t="shared" si="33"/>
        <v>11327.4</v>
      </c>
    </row>
    <row r="157" spans="1:6" ht="48" x14ac:dyDescent="0.25">
      <c r="A157" s="43" t="s">
        <v>223</v>
      </c>
      <c r="B157" s="28" t="s">
        <v>224</v>
      </c>
      <c r="C157" s="70">
        <v>11327.4</v>
      </c>
      <c r="D157" s="62">
        <v>11327.4</v>
      </c>
      <c r="E157" s="62">
        <v>11327.4</v>
      </c>
      <c r="F157" t="s">
        <v>225</v>
      </c>
    </row>
    <row r="158" spans="1:6" ht="15.75" x14ac:dyDescent="0.25">
      <c r="A158" s="57" t="s">
        <v>226</v>
      </c>
      <c r="B158" s="21" t="s">
        <v>227</v>
      </c>
      <c r="C158" s="71">
        <f>C159</f>
        <v>182.1</v>
      </c>
      <c r="D158" s="71">
        <f t="shared" ref="D158:E158" si="34">D159</f>
        <v>166.2</v>
      </c>
      <c r="E158" s="71">
        <f t="shared" si="34"/>
        <v>160.30000000000001</v>
      </c>
    </row>
    <row r="159" spans="1:6" ht="48" x14ac:dyDescent="0.25">
      <c r="A159" s="43" t="s">
        <v>228</v>
      </c>
      <c r="B159" s="28" t="s">
        <v>229</v>
      </c>
      <c r="C159" s="70">
        <v>182.1</v>
      </c>
      <c r="D159" s="62">
        <v>166.2</v>
      </c>
      <c r="E159" s="62">
        <v>160.30000000000001</v>
      </c>
    </row>
    <row r="160" spans="1:6" ht="15.75" x14ac:dyDescent="0.25">
      <c r="A160" s="58" t="s">
        <v>230</v>
      </c>
      <c r="B160" s="59"/>
      <c r="C160" s="61">
        <f>C9+C100</f>
        <v>385555.79999999993</v>
      </c>
      <c r="D160" s="61">
        <f>D9+D100</f>
        <v>404752.89999999991</v>
      </c>
      <c r="E160" s="61">
        <f>E9+E100</f>
        <v>399853.5</v>
      </c>
    </row>
  </sheetData>
  <mergeCells count="6">
    <mergeCell ref="D6:E6"/>
    <mergeCell ref="B1:E1"/>
    <mergeCell ref="B2:E2"/>
    <mergeCell ref="B3:E3"/>
    <mergeCell ref="A4:E4"/>
    <mergeCell ref="A5:E5"/>
  </mergeCells>
  <pageMargins left="0.7" right="0.7" top="0.75" bottom="0.75" header="0.3" footer="0.3"/>
  <pageSetup paperSize="9" scale="63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2022-01-17T07:23:20Z</dcterms:modified>
</cp:coreProperties>
</file>